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ikoczim\Desktop\Képzés-fejlesztés\2. Aktuális\2025 december_technikai\Tantervek\"/>
    </mc:Choice>
  </mc:AlternateContent>
  <xr:revisionPtr revIDLastSave="0" documentId="13_ncr:1_{6A83DAFD-BBDE-4B5A-837B-3274FFD137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enzikus gyermekvédelmi" sheetId="1" r:id="rId1"/>
  </sheets>
  <definedNames>
    <definedName name="A83.2" localSheetId="0">#REF!</definedName>
    <definedName name="A83.2">#REF!</definedName>
    <definedName name="másol">#REF!</definedName>
    <definedName name="_xlnm.Print_Area" localSheetId="0">'Forenzikus gyermekvédelmi'!$A$1:$AA$41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18" i="1" l="1"/>
  <c r="Y18" i="1"/>
  <c r="X18" i="1"/>
  <c r="I22" i="1" l="1"/>
  <c r="H22" i="1"/>
  <c r="E22" i="1"/>
  <c r="D22" i="1"/>
  <c r="J20" i="1"/>
  <c r="I20" i="1"/>
  <c r="H20" i="1"/>
  <c r="F20" i="1"/>
  <c r="E20" i="1"/>
  <c r="D20" i="1"/>
  <c r="Z11" i="1"/>
  <c r="Y11" i="1"/>
  <c r="X11" i="1"/>
  <c r="K34" i="1"/>
  <c r="G34" i="1"/>
  <c r="G33" i="1"/>
  <c r="K33" i="1"/>
  <c r="Y13" i="1"/>
  <c r="Y9" i="1"/>
  <c r="X12" i="1"/>
  <c r="X19" i="1"/>
  <c r="Y19" i="1"/>
  <c r="Y12" i="1"/>
  <c r="Y17" i="1"/>
  <c r="X17" i="1"/>
  <c r="Y10" i="1"/>
  <c r="X9" i="1"/>
  <c r="Z12" i="1"/>
  <c r="Z13" i="1"/>
  <c r="Z14" i="1"/>
  <c r="Z15" i="1"/>
  <c r="W36" i="1"/>
  <c r="S36" i="1"/>
  <c r="O37" i="1"/>
  <c r="K37" i="1"/>
  <c r="G36" i="1"/>
  <c r="Z19" i="1"/>
  <c r="Z17" i="1"/>
  <c r="Z16" i="1"/>
  <c r="Y16" i="1"/>
  <c r="X16" i="1"/>
  <c r="Y15" i="1"/>
  <c r="X15" i="1"/>
  <c r="Y14" i="1"/>
  <c r="X14" i="1"/>
  <c r="X13" i="1"/>
  <c r="Z10" i="1"/>
  <c r="X10" i="1"/>
  <c r="Z9" i="1"/>
  <c r="S33" i="1"/>
  <c r="K27" i="1"/>
  <c r="K29" i="1"/>
  <c r="S37" i="1"/>
  <c r="S30" i="1"/>
  <c r="S35" i="1"/>
  <c r="S28" i="1"/>
  <c r="S32" i="1"/>
  <c r="K36" i="1"/>
  <c r="O27" i="1"/>
  <c r="G28" i="1"/>
  <c r="W28" i="1"/>
  <c r="O29" i="1"/>
  <c r="G30" i="1"/>
  <c r="W30" i="1"/>
  <c r="O31" i="1"/>
  <c r="G32" i="1"/>
  <c r="W32" i="1"/>
  <c r="W33" i="1"/>
  <c r="O34" i="1"/>
  <c r="G35" i="1"/>
  <c r="W35" i="1"/>
  <c r="O36" i="1"/>
  <c r="G37" i="1"/>
  <c r="W37" i="1"/>
  <c r="S27" i="1"/>
  <c r="K28" i="1"/>
  <c r="S29" i="1"/>
  <c r="K30" i="1"/>
  <c r="S31" i="1"/>
  <c r="K32" i="1"/>
  <c r="S34" i="1"/>
  <c r="K35" i="1"/>
  <c r="G27" i="1"/>
  <c r="W27" i="1"/>
  <c r="O28" i="1"/>
  <c r="G29" i="1"/>
  <c r="W29" i="1"/>
  <c r="O30" i="1"/>
  <c r="W31" i="1"/>
  <c r="O32" i="1"/>
  <c r="O33" i="1"/>
  <c r="W34" i="1"/>
  <c r="O35" i="1"/>
  <c r="Y20" i="1" l="1"/>
  <c r="X22" i="1"/>
  <c r="AA34" i="1"/>
  <c r="AA31" i="1"/>
  <c r="AA37" i="1"/>
  <c r="Z20" i="1"/>
  <c r="Y22" i="1"/>
  <c r="AA35" i="1"/>
  <c r="AA32" i="1"/>
  <c r="AA30" i="1"/>
  <c r="AA28" i="1"/>
  <c r="AA29" i="1"/>
  <c r="AA36" i="1"/>
  <c r="AA33" i="1"/>
  <c r="AA27" i="1"/>
  <c r="X20" i="1"/>
  <c r="AA38" i="1" l="1"/>
</calcChain>
</file>

<file path=xl/sharedStrings.xml><?xml version="1.0" encoding="utf-8"?>
<sst xmlns="http://schemas.openxmlformats.org/spreadsheetml/2006/main" count="154" uniqueCount="77">
  <si>
    <t xml:space="preserve"> TANÓRA-, KREDIT- ÉS VIZSGATERV </t>
  </si>
  <si>
    <t>tantárgy kódja</t>
  </si>
  <si>
    <t>tantárgy jellege</t>
  </si>
  <si>
    <t>tanulmányi terület/tantárgy</t>
  </si>
  <si>
    <t>félév/szemeszter</t>
  </si>
  <si>
    <t>összesen</t>
  </si>
  <si>
    <t>1.</t>
  </si>
  <si>
    <t>2.</t>
  </si>
  <si>
    <t>3.</t>
  </si>
  <si>
    <t>5.</t>
  </si>
  <si>
    <t>6.</t>
  </si>
  <si>
    <t>elm.</t>
  </si>
  <si>
    <t>gyak</t>
  </si>
  <si>
    <t>kredit</t>
  </si>
  <si>
    <t>számonkérés</t>
  </si>
  <si>
    <t>gyak.</t>
  </si>
  <si>
    <t>heti kontaktóra</t>
  </si>
  <si>
    <t>K</t>
  </si>
  <si>
    <t>x</t>
  </si>
  <si>
    <t>ÖSSZES TANÓRARENDI KONTAKTÓRA</t>
  </si>
  <si>
    <t>SZÁMONKÉRÉSEK ÖSSZESÍTŐ</t>
  </si>
  <si>
    <t>Aláírás (A)</t>
  </si>
  <si>
    <t>Beszámoló (B)</t>
  </si>
  <si>
    <t>Félévközi értékelés  (F)</t>
  </si>
  <si>
    <t>Félévközi értékelés (((zárvizsga tárgy((F(Z)))</t>
  </si>
  <si>
    <t>Vizsga (K)</t>
  </si>
  <si>
    <t>Vizsga (((zárvizsga tárgy((K(Z)))</t>
  </si>
  <si>
    <t>Alapvizsga (AV)</t>
  </si>
  <si>
    <t>Komplex vizsga (KO)</t>
  </si>
  <si>
    <t>KRITÉRIUM, KÖVETELMÉNYEK</t>
  </si>
  <si>
    <t>SZÁMONKÉRÉS ÖSSZ:</t>
  </si>
  <si>
    <t>Záróvizsga tárgy(Z)</t>
  </si>
  <si>
    <t>félévi kontaktóra</t>
  </si>
  <si>
    <t>TÁRGYFELELŐS SZERVEZETI EGYSÉG</t>
  </si>
  <si>
    <t>TÁRGYFELELŐS SZEMÉLY</t>
  </si>
  <si>
    <t>B</t>
  </si>
  <si>
    <t>részidős képzésben, levelező munkarend szerint  tanuló hallgatók részére</t>
  </si>
  <si>
    <t>Büntető-eljárásjogi Tanszék</t>
  </si>
  <si>
    <t>Rendészeti Magatartástudományi Tanszék</t>
  </si>
  <si>
    <t>Gyermekáldozatok viktimológiája</t>
  </si>
  <si>
    <t>Kriminológiai Tanszék</t>
  </si>
  <si>
    <t>Dr. Barabás Andrea Tünde</t>
  </si>
  <si>
    <t>Bevezetés a bántalmazott gyermekekkel kapcsolatos büntetőjogi alapokba</t>
  </si>
  <si>
    <t>Büntetőjogi Tanszék</t>
  </si>
  <si>
    <t>Dr. Pallagi Anikó</t>
  </si>
  <si>
    <t>Dr. Fantoly Zsanett</t>
  </si>
  <si>
    <t>Kommunikációs stratégiák a hatósági eljárásokban, interjúkészítés</t>
  </si>
  <si>
    <t>GYJ</t>
  </si>
  <si>
    <t>A szaktanácsadói közreműködés kriminalisztikai szempontjai</t>
  </si>
  <si>
    <t>Krimináltaktika Tanszék</t>
  </si>
  <si>
    <t>A szaktanácsadói munka önismereti kérdései</t>
  </si>
  <si>
    <t>Dr. Hegedűs Judit</t>
  </si>
  <si>
    <t>A forenzikus gyermekmeghallgatás (NICHD) protokollja</t>
  </si>
  <si>
    <t>Dr. Fekete Márta</t>
  </si>
  <si>
    <t>Esetmegbeszélés, szakmai identitásfejlesztés</t>
  </si>
  <si>
    <t>Szakmaközi együttműködés</t>
  </si>
  <si>
    <t>X</t>
  </si>
  <si>
    <t>szakon összesen</t>
  </si>
  <si>
    <t>FORENZIKUS GYERMEKVÉDELMI SZAKTANÁCSADÓ SZAKIRÁNYÚ TOVÁBBKÉPZÉSI SZAK</t>
  </si>
  <si>
    <t>Gyakorlati jegy(GYJ)</t>
  </si>
  <si>
    <t>Gyakorlati jegy (((zárvizsga tárgy((GYJ(Z)))</t>
  </si>
  <si>
    <t>A gyermekek kihallgatását befolyásoló sajátosságokhoz kapcsolódó pedagógiai-pszichológiai ismeretek</t>
  </si>
  <si>
    <t xml:space="preserve">érvényes 2024/2025-ös tanévtől </t>
  </si>
  <si>
    <t>RKROS02</t>
  </si>
  <si>
    <t>RBÜAS09</t>
  </si>
  <si>
    <t>RBÜES06</t>
  </si>
  <si>
    <t>Bevezetés a bántalmazott gyermekekkel kapcsolatos büntető-eljárásjogi alapokba</t>
  </si>
  <si>
    <t>RKMTS13  </t>
  </si>
  <si>
    <t>RKMTS12 </t>
  </si>
  <si>
    <t>dr. Halász Henrietta</t>
  </si>
  <si>
    <t>Esettanulmány elkészítése</t>
  </si>
  <si>
    <t>RRMTS05</t>
  </si>
  <si>
    <t>RRMTS06</t>
  </si>
  <si>
    <t>RRMTS07</t>
  </si>
  <si>
    <t>RRMTS08</t>
  </si>
  <si>
    <t>RRMTS09</t>
  </si>
  <si>
    <t>RRMTS10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</si>
</sst>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 Narrow"/>
      <charset val="238"/>
    </font>
    <font>
      <sz val="10"/>
      <name val="Arial CE"/>
      <charset val="238"/>
    </font>
    <font>
      <sz val="13"/>
      <name val="Arial CE"/>
      <charset val="238"/>
    </font>
    <font>
      <sz val="12"/>
      <name val="Arial Narrow"/>
      <family val="2"/>
      <charset val="238"/>
    </font>
    <font>
      <sz val="11"/>
      <name val="Arial CE"/>
      <family val="2"/>
      <charset val="238"/>
    </font>
    <font>
      <b/>
      <sz val="12"/>
      <name val="Calibri"/>
      <family val="2"/>
      <charset val="238"/>
    </font>
    <font>
      <b/>
      <sz val="18"/>
      <name val="Calibri"/>
      <family val="2"/>
      <charset val="238"/>
    </font>
    <font>
      <sz val="10"/>
      <name val="Calibri"/>
      <family val="2"/>
      <charset val="238"/>
    </font>
    <font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2"/>
      <name val="Calibri"/>
      <family val="2"/>
      <charset val="238"/>
    </font>
    <font>
      <sz val="13"/>
      <name val="Calibri"/>
      <family val="2"/>
      <charset val="238"/>
      <scheme val="minor"/>
    </font>
    <font>
      <sz val="10"/>
      <name val="Verdana"/>
      <family val="2"/>
      <charset val="238"/>
    </font>
    <font>
      <sz val="12"/>
      <name val="Verdana"/>
      <family val="2"/>
      <charset val="238"/>
    </font>
    <font>
      <sz val="11"/>
      <name val="Verdana"/>
      <family val="2"/>
      <charset val="238"/>
    </font>
    <font>
      <sz val="13"/>
      <name val="Verdana"/>
      <family val="2"/>
      <charset val="238"/>
    </font>
    <font>
      <b/>
      <sz val="13"/>
      <name val="Verdana"/>
      <family val="2"/>
      <charset val="238"/>
    </font>
    <font>
      <b/>
      <sz val="12"/>
      <name val="Verdana"/>
      <family val="2"/>
      <charset val="238"/>
    </font>
    <font>
      <b/>
      <sz val="1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71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7" fillId="2" borderId="0" xfId="1" applyFont="1" applyFill="1"/>
    <xf numFmtId="0" fontId="7" fillId="0" borderId="0" xfId="1" applyFont="1"/>
    <xf numFmtId="0" fontId="7" fillId="2" borderId="1" xfId="1" applyFont="1" applyFill="1" applyBorder="1"/>
    <xf numFmtId="0" fontId="11" fillId="2" borderId="17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/>
    </xf>
    <xf numFmtId="0" fontId="11" fillId="2" borderId="24" xfId="1" applyFont="1" applyFill="1" applyBorder="1" applyAlignment="1">
      <alignment horizontal="center" textRotation="90" wrapText="1"/>
    </xf>
    <xf numFmtId="0" fontId="13" fillId="0" borderId="0" xfId="1" applyFont="1"/>
    <xf numFmtId="0" fontId="14" fillId="0" borderId="0" xfId="1" applyFont="1"/>
    <xf numFmtId="0" fontId="12" fillId="4" borderId="29" xfId="1" applyFont="1" applyFill="1" applyBorder="1" applyAlignment="1">
      <alignment horizontal="center" vertical="center" shrinkToFit="1"/>
    </xf>
    <xf numFmtId="0" fontId="15" fillId="0" borderId="0" xfId="1" applyFont="1"/>
    <xf numFmtId="0" fontId="13" fillId="2" borderId="36" xfId="1" applyFont="1" applyFill="1" applyBorder="1" applyAlignment="1">
      <alignment horizontal="center"/>
    </xf>
    <xf numFmtId="0" fontId="13" fillId="2" borderId="44" xfId="1" applyFont="1" applyFill="1" applyBorder="1" applyAlignment="1">
      <alignment horizontal="center" vertical="center" shrinkToFit="1"/>
    </xf>
    <xf numFmtId="0" fontId="7" fillId="2" borderId="50" xfId="1" applyFont="1" applyFill="1" applyBorder="1"/>
    <xf numFmtId="0" fontId="7" fillId="2" borderId="56" xfId="1" applyFont="1" applyFill="1" applyBorder="1"/>
    <xf numFmtId="0" fontId="7" fillId="2" borderId="58" xfId="1" applyFont="1" applyFill="1" applyBorder="1"/>
    <xf numFmtId="1" fontId="7" fillId="2" borderId="29" xfId="1" applyNumberFormat="1" applyFont="1" applyFill="1" applyBorder="1"/>
    <xf numFmtId="0" fontId="7" fillId="2" borderId="60" xfId="1" applyFont="1" applyFill="1" applyBorder="1"/>
    <xf numFmtId="0" fontId="7" fillId="2" borderId="61" xfId="1" applyFont="1" applyFill="1" applyBorder="1"/>
    <xf numFmtId="0" fontId="7" fillId="2" borderId="62" xfId="1" applyFont="1" applyFill="1" applyBorder="1"/>
    <xf numFmtId="0" fontId="7" fillId="2" borderId="66" xfId="1" applyFont="1" applyFill="1" applyBorder="1"/>
    <xf numFmtId="0" fontId="7" fillId="2" borderId="67" xfId="1" applyFont="1" applyFill="1" applyBorder="1"/>
    <xf numFmtId="0" fontId="13" fillId="4" borderId="0" xfId="1" applyFont="1" applyFill="1"/>
    <xf numFmtId="0" fontId="16" fillId="0" borderId="0" xfId="1" applyFont="1"/>
    <xf numFmtId="0" fontId="16" fillId="0" borderId="18" xfId="1" applyFont="1" applyBorder="1"/>
    <xf numFmtId="0" fontId="19" fillId="4" borderId="30" xfId="1" applyFont="1" applyFill="1" applyBorder="1" applyAlignment="1" applyProtection="1">
      <alignment horizontal="center"/>
      <protection locked="0"/>
    </xf>
    <xf numFmtId="0" fontId="19" fillId="5" borderId="31" xfId="1" applyFont="1" applyFill="1" applyBorder="1" applyAlignment="1">
      <alignment horizontal="center"/>
    </xf>
    <xf numFmtId="0" fontId="20" fillId="4" borderId="32" xfId="1" applyFont="1" applyFill="1" applyBorder="1" applyAlignment="1" applyProtection="1">
      <alignment horizontal="center"/>
      <protection locked="0"/>
    </xf>
    <xf numFmtId="1" fontId="20" fillId="4" borderId="17" xfId="1" applyNumberFormat="1" applyFont="1" applyFill="1" applyBorder="1" applyAlignment="1" applyProtection="1">
      <alignment horizontal="center"/>
      <protection locked="0"/>
    </xf>
    <xf numFmtId="1" fontId="20" fillId="4" borderId="18" xfId="1" applyNumberFormat="1" applyFont="1" applyFill="1" applyBorder="1" applyAlignment="1" applyProtection="1">
      <alignment horizontal="center"/>
      <protection locked="0"/>
    </xf>
    <xf numFmtId="0" fontId="20" fillId="4" borderId="18" xfId="1" applyFont="1" applyFill="1" applyBorder="1" applyAlignment="1" applyProtection="1">
      <alignment horizontal="center"/>
      <protection locked="0"/>
    </xf>
    <xf numFmtId="0" fontId="20" fillId="4" borderId="20" xfId="1" applyFont="1" applyFill="1" applyBorder="1" applyAlignment="1" applyProtection="1">
      <alignment horizontal="center"/>
      <protection locked="0"/>
    </xf>
    <xf numFmtId="1" fontId="20" fillId="4" borderId="28" xfId="1" applyNumberFormat="1" applyFont="1" applyFill="1" applyBorder="1" applyAlignment="1" applyProtection="1">
      <alignment horizontal="center"/>
      <protection locked="0"/>
    </xf>
    <xf numFmtId="1" fontId="20" fillId="4" borderId="21" xfId="1" applyNumberFormat="1" applyFont="1" applyFill="1" applyBorder="1" applyAlignment="1">
      <alignment horizontal="center"/>
    </xf>
    <xf numFmtId="1" fontId="20" fillId="4" borderId="28" xfId="1" applyNumberFormat="1" applyFont="1" applyFill="1" applyBorder="1" applyAlignment="1">
      <alignment horizontal="center"/>
    </xf>
    <xf numFmtId="1" fontId="20" fillId="2" borderId="34" xfId="1" applyNumberFormat="1" applyFont="1" applyFill="1" applyBorder="1" applyAlignment="1">
      <alignment horizontal="center"/>
    </xf>
    <xf numFmtId="1" fontId="20" fillId="2" borderId="35" xfId="1" applyNumberFormat="1" applyFont="1" applyFill="1" applyBorder="1" applyAlignment="1">
      <alignment horizontal="center"/>
    </xf>
    <xf numFmtId="0" fontId="19" fillId="2" borderId="37" xfId="1" applyFont="1" applyFill="1" applyBorder="1" applyAlignment="1">
      <alignment horizontal="center" vertical="center" wrapText="1"/>
    </xf>
    <xf numFmtId="0" fontId="19" fillId="2" borderId="38" xfId="1" applyFont="1" applyFill="1" applyBorder="1" applyAlignment="1">
      <alignment horizontal="center"/>
    </xf>
    <xf numFmtId="0" fontId="20" fillId="2" borderId="39" xfId="1" applyFont="1" applyFill="1" applyBorder="1" applyAlignment="1">
      <alignment horizontal="center"/>
    </xf>
    <xf numFmtId="1" fontId="20" fillId="2" borderId="40" xfId="1" applyNumberFormat="1" applyFont="1" applyFill="1" applyBorder="1" applyAlignment="1">
      <alignment horizontal="center"/>
    </xf>
    <xf numFmtId="1" fontId="20" fillId="2" borderId="41" xfId="1" applyNumberFormat="1" applyFont="1" applyFill="1" applyBorder="1" applyAlignment="1">
      <alignment horizontal="center"/>
    </xf>
    <xf numFmtId="0" fontId="19" fillId="2" borderId="41" xfId="1" applyFont="1" applyFill="1" applyBorder="1" applyAlignment="1">
      <alignment horizontal="center"/>
    </xf>
    <xf numFmtId="0" fontId="19" fillId="2" borderId="39" xfId="1" applyFont="1" applyFill="1" applyBorder="1" applyAlignment="1">
      <alignment horizontal="center"/>
    </xf>
    <xf numFmtId="0" fontId="19" fillId="2" borderId="42" xfId="1" applyFont="1" applyFill="1" applyBorder="1" applyAlignment="1">
      <alignment horizontal="center"/>
    </xf>
    <xf numFmtId="1" fontId="20" fillId="2" borderId="43" xfId="1" applyNumberFormat="1" applyFont="1" applyFill="1" applyBorder="1" applyAlignment="1">
      <alignment horizontal="center"/>
    </xf>
    <xf numFmtId="0" fontId="16" fillId="2" borderId="48" xfId="1" applyFont="1" applyFill="1" applyBorder="1"/>
    <xf numFmtId="0" fontId="16" fillId="2" borderId="49" xfId="1" applyFont="1" applyFill="1" applyBorder="1"/>
    <xf numFmtId="0" fontId="17" fillId="0" borderId="51" xfId="1" applyFont="1" applyBorder="1" applyAlignment="1" applyProtection="1">
      <alignment horizontal="center"/>
      <protection locked="0"/>
    </xf>
    <xf numFmtId="0" fontId="18" fillId="2" borderId="52" xfId="1" applyFont="1" applyFill="1" applyBorder="1" applyAlignment="1">
      <alignment horizontal="center"/>
    </xf>
    <xf numFmtId="0" fontId="17" fillId="2" borderId="52" xfId="1" applyFont="1" applyFill="1" applyBorder="1"/>
    <xf numFmtId="1" fontId="17" fillId="0" borderId="52" xfId="1" applyNumberFormat="1" applyFont="1" applyBorder="1" applyAlignment="1" applyProtection="1">
      <alignment horizontal="center"/>
      <protection locked="0"/>
    </xf>
    <xf numFmtId="0" fontId="18" fillId="0" borderId="52" xfId="1" applyFont="1" applyBorder="1" applyAlignment="1" applyProtection="1">
      <alignment horizontal="center"/>
      <protection locked="0"/>
    </xf>
    <xf numFmtId="0" fontId="18" fillId="0" borderId="53" xfId="1" applyFont="1" applyBorder="1" applyAlignment="1" applyProtection="1">
      <alignment horizontal="center"/>
      <protection locked="0"/>
    </xf>
    <xf numFmtId="0" fontId="16" fillId="2" borderId="54" xfId="1" applyFont="1" applyFill="1" applyBorder="1"/>
    <xf numFmtId="0" fontId="16" fillId="2" borderId="55" xfId="1" applyFont="1" applyFill="1" applyBorder="1"/>
    <xf numFmtId="0" fontId="16" fillId="2" borderId="57" xfId="1" applyFont="1" applyFill="1" applyBorder="1"/>
    <xf numFmtId="0" fontId="16" fillId="2" borderId="33" xfId="1" applyFont="1" applyFill="1" applyBorder="1"/>
    <xf numFmtId="0" fontId="16" fillId="2" borderId="28" xfId="1" applyFont="1" applyFill="1" applyBorder="1"/>
    <xf numFmtId="0" fontId="16" fillId="2" borderId="20" xfId="1" applyFont="1" applyFill="1" applyBorder="1"/>
    <xf numFmtId="0" fontId="16" fillId="2" borderId="60" xfId="1" applyFont="1" applyFill="1" applyBorder="1"/>
    <xf numFmtId="0" fontId="16" fillId="2" borderId="0" xfId="1" applyFont="1" applyFill="1"/>
    <xf numFmtId="0" fontId="16" fillId="0" borderId="18" xfId="0" applyFont="1" applyBorder="1"/>
    <xf numFmtId="0" fontId="16" fillId="0" borderId="28" xfId="2" applyFont="1" applyBorder="1" applyAlignment="1">
      <alignment horizontal="center"/>
    </xf>
    <xf numFmtId="0" fontId="16" fillId="0" borderId="20" xfId="2" applyFont="1" applyBorder="1" applyAlignment="1">
      <alignment horizontal="left"/>
    </xf>
    <xf numFmtId="0" fontId="16" fillId="0" borderId="17" xfId="1" applyFont="1" applyBorder="1" applyAlignment="1" applyProtection="1">
      <alignment horizontal="center"/>
      <protection locked="0"/>
    </xf>
    <xf numFmtId="0" fontId="16" fillId="0" borderId="18" xfId="1" applyFont="1" applyBorder="1" applyAlignment="1" applyProtection="1">
      <alignment horizontal="center"/>
      <protection locked="0"/>
    </xf>
    <xf numFmtId="1" fontId="16" fillId="0" borderId="18" xfId="3" applyNumberFormat="1" applyFont="1" applyFill="1" applyBorder="1" applyAlignment="1">
      <alignment horizontal="center"/>
    </xf>
    <xf numFmtId="0" fontId="16" fillId="0" borderId="18" xfId="3" applyFont="1" applyBorder="1" applyAlignment="1">
      <alignment horizontal="center" vertical="center" shrinkToFit="1"/>
    </xf>
    <xf numFmtId="0" fontId="16" fillId="0" borderId="19" xfId="1" applyFont="1" applyBorder="1" applyAlignment="1" applyProtection="1">
      <alignment horizontal="center"/>
      <protection locked="0"/>
    </xf>
    <xf numFmtId="0" fontId="16" fillId="0" borderId="20" xfId="1" applyFont="1" applyBorder="1" applyAlignment="1" applyProtection="1">
      <alignment horizontal="center"/>
      <protection locked="0"/>
    </xf>
    <xf numFmtId="1" fontId="16" fillId="2" borderId="21" xfId="1" applyNumberFormat="1" applyFont="1" applyFill="1" applyBorder="1" applyAlignment="1">
      <alignment horizontal="center"/>
    </xf>
    <xf numFmtId="1" fontId="16" fillId="2" borderId="28" xfId="1" applyNumberFormat="1" applyFont="1" applyFill="1" applyBorder="1" applyAlignment="1">
      <alignment horizontal="center"/>
    </xf>
    <xf numFmtId="0" fontId="7" fillId="2" borderId="20" xfId="1" applyFont="1" applyFill="1" applyBorder="1" applyAlignment="1">
      <alignment horizontal="center" vertical="center" shrinkToFit="1"/>
    </xf>
    <xf numFmtId="0" fontId="16" fillId="0" borderId="0" xfId="0" applyFont="1"/>
    <xf numFmtId="1" fontId="16" fillId="0" borderId="18" xfId="3" applyNumberFormat="1" applyFont="1" applyBorder="1" applyAlignment="1">
      <alignment horizontal="center"/>
    </xf>
    <xf numFmtId="1" fontId="16" fillId="0" borderId="17" xfId="1" applyNumberFormat="1" applyFont="1" applyBorder="1" applyAlignment="1" applyProtection="1">
      <alignment horizontal="center"/>
      <protection locked="0"/>
    </xf>
    <xf numFmtId="1" fontId="16" fillId="0" borderId="18" xfId="1" applyNumberFormat="1" applyFont="1" applyBorder="1" applyAlignment="1" applyProtection="1">
      <alignment horizontal="center"/>
      <protection locked="0"/>
    </xf>
    <xf numFmtId="0" fontId="16" fillId="0" borderId="18" xfId="3" applyFont="1" applyBorder="1" applyAlignment="1">
      <alignment horizontal="center" vertical="center"/>
    </xf>
    <xf numFmtId="0" fontId="16" fillId="0" borderId="29" xfId="1" applyFont="1" applyBorder="1" applyAlignment="1" applyProtection="1">
      <alignment horizontal="center"/>
      <protection locked="0"/>
    </xf>
    <xf numFmtId="1" fontId="16" fillId="0" borderId="28" xfId="1" applyNumberFormat="1" applyFont="1" applyBorder="1" applyAlignment="1" applyProtection="1">
      <alignment horizontal="center"/>
      <protection locked="0"/>
    </xf>
    <xf numFmtId="1" fontId="16" fillId="3" borderId="28" xfId="1" applyNumberFormat="1" applyFont="1" applyFill="1" applyBorder="1" applyAlignment="1">
      <alignment horizontal="center"/>
    </xf>
    <xf numFmtId="0" fontId="16" fillId="6" borderId="18" xfId="0" applyFont="1" applyFill="1" applyBorder="1"/>
    <xf numFmtId="1" fontId="16" fillId="3" borderId="21" xfId="1" applyNumberFormat="1" applyFont="1" applyFill="1" applyBorder="1" applyAlignment="1">
      <alignment horizontal="center"/>
    </xf>
    <xf numFmtId="0" fontId="7" fillId="3" borderId="20" xfId="1" applyFont="1" applyFill="1" applyBorder="1" applyAlignment="1">
      <alignment horizontal="center" vertical="center" shrinkToFit="1"/>
    </xf>
    <xf numFmtId="0" fontId="16" fillId="0" borderId="18" xfId="3" applyFont="1" applyBorder="1" applyAlignment="1">
      <alignment horizontal="center"/>
    </xf>
    <xf numFmtId="0" fontId="16" fillId="0" borderId="18" xfId="2" applyFont="1" applyBorder="1" applyAlignment="1">
      <alignment horizontal="center"/>
    </xf>
    <xf numFmtId="0" fontId="16" fillId="2" borderId="21" xfId="1" applyFont="1" applyFill="1" applyBorder="1" applyAlignment="1">
      <alignment horizontal="center"/>
    </xf>
    <xf numFmtId="0" fontId="16" fillId="2" borderId="18" xfId="1" applyFont="1" applyFill="1" applyBorder="1" applyAlignment="1">
      <alignment horizontal="center"/>
    </xf>
    <xf numFmtId="0" fontId="16" fillId="2" borderId="18" xfId="1" applyFont="1" applyFill="1" applyBorder="1"/>
    <xf numFmtId="1" fontId="16" fillId="2" borderId="20" xfId="1" applyNumberFormat="1" applyFont="1" applyFill="1" applyBorder="1" applyAlignment="1">
      <alignment horizontal="center"/>
    </xf>
    <xf numFmtId="1" fontId="16" fillId="2" borderId="33" xfId="1" applyNumberFormat="1" applyFont="1" applyFill="1" applyBorder="1" applyAlignment="1">
      <alignment horizontal="center"/>
    </xf>
    <xf numFmtId="1" fontId="16" fillId="2" borderId="19" xfId="1" applyNumberFormat="1" applyFont="1" applyFill="1" applyBorder="1" applyAlignment="1">
      <alignment horizontal="center"/>
    </xf>
    <xf numFmtId="0" fontId="16" fillId="2" borderId="59" xfId="1" applyFont="1" applyFill="1" applyBorder="1"/>
    <xf numFmtId="0" fontId="16" fillId="0" borderId="18" xfId="0" applyFont="1" applyFill="1" applyBorder="1"/>
    <xf numFmtId="0" fontId="16" fillId="0" borderId="18" xfId="3" applyFont="1" applyFill="1" applyBorder="1" applyAlignment="1">
      <alignment horizontal="center"/>
    </xf>
    <xf numFmtId="0" fontId="16" fillId="0" borderId="18" xfId="2" applyFont="1" applyFill="1" applyBorder="1" applyAlignment="1">
      <alignment horizontal="center"/>
    </xf>
    <xf numFmtId="1" fontId="16" fillId="0" borderId="17" xfId="1" applyNumberFormat="1" applyFont="1" applyFill="1" applyBorder="1" applyAlignment="1" applyProtection="1">
      <alignment horizontal="center"/>
      <protection locked="0"/>
    </xf>
    <xf numFmtId="1" fontId="16" fillId="0" borderId="18" xfId="1" applyNumberFormat="1" applyFont="1" applyFill="1" applyBorder="1" applyAlignment="1" applyProtection="1">
      <alignment horizontal="center"/>
      <protection locked="0"/>
    </xf>
    <xf numFmtId="0" fontId="16" fillId="0" borderId="18" xfId="1" applyFont="1" applyFill="1" applyBorder="1" applyAlignment="1" applyProtection="1">
      <alignment horizontal="center"/>
      <protection locked="0"/>
    </xf>
    <xf numFmtId="0" fontId="16" fillId="0" borderId="20" xfId="1" applyFont="1" applyFill="1" applyBorder="1" applyAlignment="1" applyProtection="1">
      <alignment horizontal="center"/>
      <protection locked="0"/>
    </xf>
    <xf numFmtId="1" fontId="16" fillId="0" borderId="28" xfId="1" applyNumberFormat="1" applyFont="1" applyFill="1" applyBorder="1" applyAlignment="1" applyProtection="1">
      <alignment horizontal="center"/>
      <protection locked="0"/>
    </xf>
    <xf numFmtId="0" fontId="16" fillId="0" borderId="18" xfId="1" applyFont="1" applyFill="1" applyBorder="1"/>
    <xf numFmtId="0" fontId="1" fillId="0" borderId="0" xfId="1" applyFill="1"/>
    <xf numFmtId="0" fontId="16" fillId="7" borderId="18" xfId="0" applyFont="1" applyFill="1" applyBorder="1"/>
    <xf numFmtId="0" fontId="16" fillId="7" borderId="0" xfId="1" applyFont="1" applyFill="1"/>
    <xf numFmtId="0" fontId="10" fillId="4" borderId="68" xfId="1" applyFont="1" applyFill="1" applyBorder="1" applyAlignment="1">
      <alignment horizontal="center" vertical="top"/>
    </xf>
    <xf numFmtId="0" fontId="10" fillId="4" borderId="69" xfId="1" applyFont="1" applyFill="1" applyBorder="1" applyAlignment="1">
      <alignment horizontal="center" vertical="top"/>
    </xf>
    <xf numFmtId="0" fontId="10" fillId="4" borderId="70" xfId="1" applyFont="1" applyFill="1" applyBorder="1" applyAlignment="1">
      <alignment horizontal="center" vertical="top"/>
    </xf>
    <xf numFmtId="0" fontId="14" fillId="0" borderId="21" xfId="1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0" fontId="14" fillId="0" borderId="63" xfId="1" applyFont="1" applyBorder="1" applyAlignment="1" applyProtection="1">
      <alignment horizontal="left" vertical="center" wrapText="1"/>
      <protection locked="0"/>
    </xf>
    <xf numFmtId="0" fontId="7" fillId="0" borderId="64" xfId="0" applyFont="1" applyBorder="1" applyAlignment="1" applyProtection="1">
      <alignment horizontal="left" vertical="center" wrapText="1"/>
      <protection locked="0"/>
    </xf>
    <xf numFmtId="0" fontId="7" fillId="0" borderId="65" xfId="0" applyFont="1" applyBorder="1" applyAlignment="1" applyProtection="1">
      <alignment horizontal="left" vertical="center" wrapText="1"/>
      <protection locked="0"/>
    </xf>
    <xf numFmtId="0" fontId="17" fillId="2" borderId="45" xfId="1" applyFont="1" applyFill="1" applyBorder="1" applyAlignment="1">
      <alignment horizontal="left" vertical="center" wrapText="1"/>
    </xf>
    <xf numFmtId="0" fontId="16" fillId="2" borderId="46" xfId="0" applyFont="1" applyFill="1" applyBorder="1" applyAlignment="1">
      <alignment horizontal="left" vertical="center" wrapText="1"/>
    </xf>
    <xf numFmtId="0" fontId="16" fillId="2" borderId="47" xfId="0" applyFont="1" applyFill="1" applyBorder="1" applyAlignment="1">
      <alignment horizontal="left" vertical="center" wrapText="1"/>
    </xf>
    <xf numFmtId="0" fontId="17" fillId="2" borderId="21" xfId="1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6" fillId="2" borderId="20" xfId="0" applyFont="1" applyFill="1" applyBorder="1" applyAlignment="1">
      <alignment horizontal="left" vertical="center" wrapText="1"/>
    </xf>
    <xf numFmtId="1" fontId="21" fillId="2" borderId="57" xfId="1" applyNumberFormat="1" applyFont="1" applyFill="1" applyBorder="1" applyAlignment="1">
      <alignment horizontal="center" vertical="center"/>
    </xf>
    <xf numFmtId="1" fontId="21" fillId="2" borderId="33" xfId="1" applyNumberFormat="1" applyFont="1" applyFill="1" applyBorder="1" applyAlignment="1">
      <alignment horizontal="center" vertical="center"/>
    </xf>
    <xf numFmtId="0" fontId="21" fillId="2" borderId="21" xfId="1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16" fillId="2" borderId="57" xfId="1" applyFont="1" applyFill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6" fillId="0" borderId="28" xfId="0" applyFont="1" applyBorder="1" applyAlignment="1">
      <alignment horizontal="left" vertical="center"/>
    </xf>
    <xf numFmtId="0" fontId="17" fillId="0" borderId="21" xfId="1" applyFont="1" applyBorder="1" applyAlignment="1" applyProtection="1">
      <alignment horizontal="left" vertical="center" wrapText="1"/>
      <protection locked="0"/>
    </xf>
    <xf numFmtId="0" fontId="16" fillId="0" borderId="18" xfId="0" applyFont="1" applyBorder="1" applyAlignment="1" applyProtection="1">
      <alignment horizontal="left" vertical="center" wrapText="1"/>
      <protection locked="0"/>
    </xf>
    <xf numFmtId="0" fontId="16" fillId="0" borderId="20" xfId="0" applyFont="1" applyBorder="1" applyAlignment="1" applyProtection="1">
      <alignment horizontal="left" vertical="center" wrapText="1"/>
      <protection locked="0"/>
    </xf>
    <xf numFmtId="0" fontId="11" fillId="2" borderId="18" xfId="1" applyFont="1" applyFill="1" applyBorder="1" applyAlignment="1">
      <alignment horizontal="center" textRotation="90"/>
    </xf>
    <xf numFmtId="0" fontId="7" fillId="2" borderId="25" xfId="0" applyFont="1" applyFill="1" applyBorder="1" applyAlignment="1">
      <alignment horizontal="center"/>
    </xf>
    <xf numFmtId="0" fontId="11" fillId="2" borderId="20" xfId="1" applyFont="1" applyFill="1" applyBorder="1" applyAlignment="1">
      <alignment horizontal="center" textRotation="90"/>
    </xf>
    <xf numFmtId="0" fontId="7" fillId="2" borderId="27" xfId="0" applyFont="1" applyFill="1" applyBorder="1" applyAlignment="1">
      <alignment horizontal="center"/>
    </xf>
    <xf numFmtId="0" fontId="19" fillId="2" borderId="34" xfId="1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1" fillId="2" borderId="10" xfId="1" applyFont="1" applyFill="1" applyBorder="1" applyAlignment="1">
      <alignment horizontal="center"/>
    </xf>
    <xf numFmtId="0" fontId="11" fillId="2" borderId="11" xfId="1" applyFont="1" applyFill="1" applyBorder="1" applyAlignment="1">
      <alignment horizontal="center"/>
    </xf>
    <xf numFmtId="0" fontId="11" fillId="2" borderId="12" xfId="1" applyFont="1" applyFill="1" applyBorder="1" applyAlignment="1">
      <alignment horizontal="center"/>
    </xf>
    <xf numFmtId="0" fontId="11" fillId="2" borderId="13" xfId="1" applyFont="1" applyFill="1" applyBorder="1" applyAlignment="1">
      <alignment horizontal="center"/>
    </xf>
    <xf numFmtId="0" fontId="11" fillId="2" borderId="14" xfId="1" applyFont="1" applyFill="1" applyBorder="1" applyAlignment="1">
      <alignment horizontal="center"/>
    </xf>
    <xf numFmtId="0" fontId="6" fillId="2" borderId="0" xfId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2" borderId="1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textRotation="90"/>
    </xf>
    <xf numFmtId="0" fontId="5" fillId="2" borderId="8" xfId="1" applyFont="1" applyFill="1" applyBorder="1" applyAlignment="1">
      <alignment horizontal="center" vertical="center" textRotation="90"/>
    </xf>
    <xf numFmtId="0" fontId="9" fillId="2" borderId="3" xfId="1" applyFont="1" applyFill="1" applyBorder="1" applyAlignment="1">
      <alignment horizontal="center" vertical="center" textRotation="90"/>
    </xf>
    <xf numFmtId="0" fontId="9" fillId="2" borderId="9" xfId="1" applyFont="1" applyFill="1" applyBorder="1" applyAlignment="1">
      <alignment horizontal="center" vertical="center" textRotation="90"/>
    </xf>
    <xf numFmtId="0" fontId="9" fillId="2" borderId="22" xfId="1" applyFont="1" applyFill="1" applyBorder="1" applyAlignment="1">
      <alignment horizontal="center" vertical="center" textRotation="90"/>
    </xf>
    <xf numFmtId="0" fontId="10" fillId="3" borderId="4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1" fillId="2" borderId="19" xfId="1" applyFont="1" applyFill="1" applyBorder="1" applyAlignment="1">
      <alignment horizontal="center" textRotation="90"/>
    </xf>
    <xf numFmtId="0" fontId="7" fillId="2" borderId="26" xfId="0" applyFont="1" applyFill="1" applyBorder="1" applyAlignment="1">
      <alignment horizontal="center"/>
    </xf>
  </cellXfs>
  <cellStyles count="4">
    <cellStyle name="Normál" xfId="0" builtinId="0"/>
    <cellStyle name="Normál_Gyűjtő közös" xfId="2" xr:uid="{00000000-0005-0000-0000-000001000000}"/>
    <cellStyle name="Normál_H_B séma 0323" xfId="1" xr:uid="{00000000-0005-0000-0000-000002000000}"/>
    <cellStyle name="Normál_H-B TKV MŰSZAKI 3 mell jav" xfId="3" xr:uid="{00000000-0005-0000-0000-000003000000}"/>
  </cellStyles>
  <dxfs count="0"/>
  <tableStyles count="0" defaultTableStyle="TableStyleMedium2" defaultPivotStyle="PivotStyleLight16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AC147"/>
  <sheetViews>
    <sheetView tabSelected="1" zoomScale="78" zoomScaleNormal="78" workbookViewId="0">
      <selection activeCell="AB31" sqref="AB31"/>
    </sheetView>
  </sheetViews>
  <sheetFormatPr defaultColWidth="10.5" defaultRowHeight="15.75" x14ac:dyDescent="0.25"/>
  <cols>
    <col min="1" max="1" width="17.5" style="3" customWidth="1"/>
    <col min="2" max="2" width="7.1640625" style="1" customWidth="1"/>
    <col min="3" max="3" width="132.1640625" style="1" bestFit="1" customWidth="1"/>
    <col min="4" max="8" width="5.83203125" style="1" customWidth="1"/>
    <col min="9" max="9" width="8.33203125" style="1" bestFit="1" customWidth="1"/>
    <col min="10" max="11" width="5.83203125" style="1" customWidth="1"/>
    <col min="12" max="23" width="5.83203125" style="1" hidden="1" customWidth="1"/>
    <col min="24" max="24" width="7.5" style="1" bestFit="1" customWidth="1"/>
    <col min="25" max="25" width="8.33203125" style="1" bestFit="1" customWidth="1"/>
    <col min="26" max="26" width="6.5" style="1" customWidth="1"/>
    <col min="27" max="27" width="5.83203125" style="1" customWidth="1"/>
    <col min="28" max="28" width="66.5" style="1" bestFit="1" customWidth="1"/>
    <col min="29" max="29" width="33.33203125" style="1" customWidth="1"/>
    <col min="30" max="39" width="1.83203125" style="1" customWidth="1"/>
    <col min="40" max="40" width="2.5" style="1" customWidth="1"/>
    <col min="41" max="16384" width="10.5" style="1"/>
  </cols>
  <sheetData>
    <row r="1" spans="1:29" ht="21.95" customHeight="1" x14ac:dyDescent="0.2">
      <c r="A1" s="151" t="s">
        <v>0</v>
      </c>
      <c r="B1" s="151"/>
      <c r="C1" s="151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5"/>
      <c r="Y1" s="5"/>
      <c r="Z1" s="5"/>
      <c r="AA1" s="5"/>
      <c r="AB1" s="6"/>
      <c r="AC1" s="6"/>
    </row>
    <row r="2" spans="1:29" ht="21.95" customHeight="1" x14ac:dyDescent="0.2">
      <c r="A2" s="153" t="s">
        <v>58</v>
      </c>
      <c r="B2" s="153"/>
      <c r="C2" s="153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5"/>
      <c r="Y2" s="5"/>
      <c r="Z2" s="5"/>
      <c r="AA2" s="5"/>
      <c r="AB2" s="6"/>
      <c r="AC2" s="6"/>
    </row>
    <row r="3" spans="1:29" ht="15.75" customHeight="1" x14ac:dyDescent="0.2">
      <c r="A3" s="155" t="s">
        <v>62</v>
      </c>
      <c r="B3" s="155"/>
      <c r="C3" s="155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5"/>
      <c r="Y3" s="5"/>
      <c r="Z3" s="5"/>
      <c r="AA3" s="5"/>
      <c r="AB3" s="6"/>
      <c r="AC3" s="6"/>
    </row>
    <row r="4" spans="1:29" ht="15.75" customHeight="1" thickBot="1" x14ac:dyDescent="0.25">
      <c r="A4" s="157" t="s">
        <v>36</v>
      </c>
      <c r="B4" s="157"/>
      <c r="C4" s="157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7"/>
      <c r="Y4" s="7"/>
      <c r="Z4" s="7"/>
      <c r="AA4" s="7"/>
      <c r="AB4" s="6"/>
      <c r="AC4" s="6"/>
    </row>
    <row r="5" spans="1:29" ht="15.75" customHeight="1" thickTop="1" thickBot="1" x14ac:dyDescent="0.25">
      <c r="A5" s="159" t="s">
        <v>1</v>
      </c>
      <c r="B5" s="161" t="s">
        <v>2</v>
      </c>
      <c r="C5" s="164" t="s">
        <v>3</v>
      </c>
      <c r="D5" s="167" t="s">
        <v>4</v>
      </c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42" t="s">
        <v>5</v>
      </c>
      <c r="Y5" s="143"/>
      <c r="Z5" s="143"/>
      <c r="AA5" s="143"/>
      <c r="AB5" s="110" t="s">
        <v>33</v>
      </c>
      <c r="AC5" s="110" t="s">
        <v>34</v>
      </c>
    </row>
    <row r="6" spans="1:29" ht="15.75" customHeight="1" x14ac:dyDescent="0.2">
      <c r="A6" s="160"/>
      <c r="B6" s="162"/>
      <c r="C6" s="165"/>
      <c r="D6" s="146" t="s">
        <v>6</v>
      </c>
      <c r="E6" s="147"/>
      <c r="F6" s="147"/>
      <c r="G6" s="148"/>
      <c r="H6" s="149" t="s">
        <v>7</v>
      </c>
      <c r="I6" s="147"/>
      <c r="J6" s="147"/>
      <c r="K6" s="150"/>
      <c r="L6" s="146" t="s">
        <v>8</v>
      </c>
      <c r="M6" s="147"/>
      <c r="N6" s="147"/>
      <c r="O6" s="148"/>
      <c r="P6" s="146" t="s">
        <v>9</v>
      </c>
      <c r="Q6" s="147"/>
      <c r="R6" s="147"/>
      <c r="S6" s="148"/>
      <c r="T6" s="149" t="s">
        <v>10</v>
      </c>
      <c r="U6" s="147"/>
      <c r="V6" s="147"/>
      <c r="W6" s="150"/>
      <c r="X6" s="144"/>
      <c r="Y6" s="145"/>
      <c r="Z6" s="145"/>
      <c r="AA6" s="145"/>
      <c r="AB6" s="111"/>
      <c r="AC6" s="111"/>
    </row>
    <row r="7" spans="1:29" ht="15.75" customHeight="1" x14ac:dyDescent="0.2">
      <c r="A7" s="160"/>
      <c r="B7" s="162"/>
      <c r="C7" s="165"/>
      <c r="D7" s="8" t="s">
        <v>11</v>
      </c>
      <c r="E7" s="8" t="s">
        <v>12</v>
      </c>
      <c r="F7" s="136" t="s">
        <v>13</v>
      </c>
      <c r="G7" s="169" t="s">
        <v>14</v>
      </c>
      <c r="H7" s="8" t="s">
        <v>11</v>
      </c>
      <c r="I7" s="8" t="s">
        <v>15</v>
      </c>
      <c r="J7" s="136" t="s">
        <v>13</v>
      </c>
      <c r="K7" s="169" t="s">
        <v>14</v>
      </c>
      <c r="L7" s="8" t="s">
        <v>11</v>
      </c>
      <c r="M7" s="8" t="s">
        <v>15</v>
      </c>
      <c r="N7" s="136" t="s">
        <v>13</v>
      </c>
      <c r="O7" s="169" t="s">
        <v>14</v>
      </c>
      <c r="P7" s="8" t="s">
        <v>11</v>
      </c>
      <c r="Q7" s="8" t="s">
        <v>15</v>
      </c>
      <c r="R7" s="136" t="s">
        <v>13</v>
      </c>
      <c r="S7" s="169" t="s">
        <v>14</v>
      </c>
      <c r="T7" s="8" t="s">
        <v>11</v>
      </c>
      <c r="U7" s="8" t="s">
        <v>15</v>
      </c>
      <c r="V7" s="136" t="s">
        <v>13</v>
      </c>
      <c r="W7" s="138" t="s">
        <v>14</v>
      </c>
      <c r="X7" s="9" t="s">
        <v>11</v>
      </c>
      <c r="Y7" s="8" t="s">
        <v>15</v>
      </c>
      <c r="Z7" s="136" t="s">
        <v>13</v>
      </c>
      <c r="AA7" s="138" t="s">
        <v>14</v>
      </c>
      <c r="AB7" s="111"/>
      <c r="AC7" s="111"/>
    </row>
    <row r="8" spans="1:29" ht="80.099999999999994" customHeight="1" thickBot="1" x14ac:dyDescent="0.25">
      <c r="A8" s="160"/>
      <c r="B8" s="163"/>
      <c r="C8" s="166"/>
      <c r="D8" s="10" t="s">
        <v>32</v>
      </c>
      <c r="E8" s="10" t="s">
        <v>32</v>
      </c>
      <c r="F8" s="137"/>
      <c r="G8" s="170"/>
      <c r="H8" s="10" t="s">
        <v>32</v>
      </c>
      <c r="I8" s="10" t="s">
        <v>32</v>
      </c>
      <c r="J8" s="137"/>
      <c r="K8" s="170"/>
      <c r="L8" s="10" t="s">
        <v>32</v>
      </c>
      <c r="M8" s="10" t="s">
        <v>32</v>
      </c>
      <c r="N8" s="137"/>
      <c r="O8" s="170"/>
      <c r="P8" s="10" t="s">
        <v>16</v>
      </c>
      <c r="Q8" s="10" t="s">
        <v>16</v>
      </c>
      <c r="R8" s="137"/>
      <c r="S8" s="170"/>
      <c r="T8" s="10" t="s">
        <v>16</v>
      </c>
      <c r="U8" s="10" t="s">
        <v>16</v>
      </c>
      <c r="V8" s="137"/>
      <c r="W8" s="139"/>
      <c r="X8" s="10" t="s">
        <v>32</v>
      </c>
      <c r="Y8" s="10" t="s">
        <v>32</v>
      </c>
      <c r="Z8" s="137"/>
      <c r="AA8" s="139"/>
      <c r="AB8" s="112"/>
      <c r="AC8" s="112"/>
    </row>
    <row r="9" spans="1:29" ht="15.75" customHeight="1" x14ac:dyDescent="0.2">
      <c r="A9" s="66" t="s">
        <v>63</v>
      </c>
      <c r="B9" s="67" t="s">
        <v>17</v>
      </c>
      <c r="C9" s="68" t="s">
        <v>39</v>
      </c>
      <c r="D9" s="69">
        <v>10</v>
      </c>
      <c r="E9" s="70">
        <v>0</v>
      </c>
      <c r="F9" s="71">
        <v>3</v>
      </c>
      <c r="G9" s="72" t="s">
        <v>17</v>
      </c>
      <c r="H9" s="69"/>
      <c r="I9" s="70"/>
      <c r="J9" s="70"/>
      <c r="K9" s="73"/>
      <c r="L9" s="69"/>
      <c r="M9" s="70"/>
      <c r="N9" s="70"/>
      <c r="O9" s="73"/>
      <c r="P9" s="69"/>
      <c r="Q9" s="70"/>
      <c r="R9" s="70"/>
      <c r="S9" s="73"/>
      <c r="T9" s="69"/>
      <c r="U9" s="70"/>
      <c r="V9" s="70"/>
      <c r="W9" s="74"/>
      <c r="X9" s="75">
        <f t="shared" ref="X9:Z19" si="0">IF(D9+H9+L9+P9+T9=0,"",D9+H9+L9+P9+T9)</f>
        <v>10</v>
      </c>
      <c r="Y9" s="76" t="str">
        <f t="shared" si="0"/>
        <v/>
      </c>
      <c r="Z9" s="76">
        <f t="shared" ref="Z9:Z12" si="1">IF(F9+J9+N9+R9+V9=0,"",F9+J9+N9+R9+V9)</f>
        <v>3</v>
      </c>
      <c r="AA9" s="77" t="s">
        <v>18</v>
      </c>
      <c r="AB9" s="28" t="s">
        <v>40</v>
      </c>
      <c r="AC9" s="28" t="s">
        <v>41</v>
      </c>
    </row>
    <row r="10" spans="1:29" ht="15.75" customHeight="1" x14ac:dyDescent="0.2">
      <c r="A10" s="66" t="s">
        <v>64</v>
      </c>
      <c r="B10" s="67" t="s">
        <v>17</v>
      </c>
      <c r="C10" s="78" t="s">
        <v>42</v>
      </c>
      <c r="D10" s="69">
        <v>14</v>
      </c>
      <c r="E10" s="70">
        <v>0</v>
      </c>
      <c r="F10" s="79">
        <v>4</v>
      </c>
      <c r="G10" s="72" t="s">
        <v>17</v>
      </c>
      <c r="H10" s="69"/>
      <c r="I10" s="70"/>
      <c r="J10" s="70"/>
      <c r="K10" s="73"/>
      <c r="L10" s="69"/>
      <c r="M10" s="70"/>
      <c r="N10" s="70"/>
      <c r="O10" s="73"/>
      <c r="P10" s="69"/>
      <c r="Q10" s="70"/>
      <c r="R10" s="70"/>
      <c r="S10" s="73"/>
      <c r="T10" s="69"/>
      <c r="U10" s="70"/>
      <c r="V10" s="70"/>
      <c r="W10" s="74"/>
      <c r="X10" s="75">
        <f t="shared" si="0"/>
        <v>14</v>
      </c>
      <c r="Y10" s="76" t="str">
        <f t="shared" si="0"/>
        <v/>
      </c>
      <c r="Z10" s="76">
        <f t="shared" si="1"/>
        <v>4</v>
      </c>
      <c r="AA10" s="77" t="s">
        <v>18</v>
      </c>
      <c r="AB10" s="28" t="s">
        <v>43</v>
      </c>
      <c r="AC10" s="28" t="s">
        <v>44</v>
      </c>
    </row>
    <row r="11" spans="1:29" ht="15.75" customHeight="1" x14ac:dyDescent="0.2">
      <c r="A11" s="66" t="s">
        <v>65</v>
      </c>
      <c r="B11" s="67" t="s">
        <v>17</v>
      </c>
      <c r="C11" s="66" t="s">
        <v>66</v>
      </c>
      <c r="D11" s="80">
        <v>14</v>
      </c>
      <c r="E11" s="81">
        <v>0</v>
      </c>
      <c r="F11" s="81">
        <v>4</v>
      </c>
      <c r="G11" s="82" t="s">
        <v>17</v>
      </c>
      <c r="H11" s="80"/>
      <c r="I11" s="81"/>
      <c r="J11" s="81"/>
      <c r="K11" s="70"/>
      <c r="L11" s="80"/>
      <c r="M11" s="81"/>
      <c r="N11" s="81"/>
      <c r="O11" s="83"/>
      <c r="P11" s="84"/>
      <c r="Q11" s="81"/>
      <c r="R11" s="81"/>
      <c r="S11" s="70"/>
      <c r="T11" s="80"/>
      <c r="U11" s="81"/>
      <c r="V11" s="81"/>
      <c r="W11" s="74"/>
      <c r="X11" s="75">
        <f t="shared" ref="X11" si="2">IF(D11+H11+L11+P11+T11=0,"",D11+H11+L11+P11+T11)</f>
        <v>14</v>
      </c>
      <c r="Y11" s="85" t="str">
        <f t="shared" ref="Y11" si="3">IF(E11+I11+M11+Q11+U11=0,"",E11+I11+M11+Q11+U11)</f>
        <v/>
      </c>
      <c r="Z11" s="76">
        <f t="shared" si="1"/>
        <v>4</v>
      </c>
      <c r="AA11" s="77" t="s">
        <v>18</v>
      </c>
      <c r="AB11" s="28" t="s">
        <v>37</v>
      </c>
      <c r="AC11" s="28" t="s">
        <v>45</v>
      </c>
    </row>
    <row r="12" spans="1:29" ht="15.75" customHeight="1" x14ac:dyDescent="0.2">
      <c r="A12" s="86" t="s">
        <v>71</v>
      </c>
      <c r="B12" s="67" t="s">
        <v>17</v>
      </c>
      <c r="C12" s="66" t="s">
        <v>61</v>
      </c>
      <c r="D12" s="69">
        <v>10</v>
      </c>
      <c r="E12" s="70">
        <v>10</v>
      </c>
      <c r="F12" s="70">
        <v>4</v>
      </c>
      <c r="G12" s="70" t="s">
        <v>47</v>
      </c>
      <c r="H12" s="69"/>
      <c r="I12" s="70"/>
      <c r="J12" s="70"/>
      <c r="K12" s="73"/>
      <c r="L12" s="69"/>
      <c r="M12" s="70"/>
      <c r="N12" s="70"/>
      <c r="O12" s="73"/>
      <c r="P12" s="69"/>
      <c r="Q12" s="70"/>
      <c r="R12" s="70"/>
      <c r="S12" s="73"/>
      <c r="T12" s="69"/>
      <c r="U12" s="70"/>
      <c r="V12" s="70"/>
      <c r="W12" s="74"/>
      <c r="X12" s="87">
        <f t="shared" si="0"/>
        <v>10</v>
      </c>
      <c r="Y12" s="85">
        <f t="shared" si="0"/>
        <v>10</v>
      </c>
      <c r="Z12" s="85">
        <f t="shared" si="1"/>
        <v>4</v>
      </c>
      <c r="AA12" s="88" t="s">
        <v>18</v>
      </c>
      <c r="AB12" s="28" t="s">
        <v>38</v>
      </c>
      <c r="AC12" s="28" t="s">
        <v>51</v>
      </c>
    </row>
    <row r="13" spans="1:29" ht="15.75" customHeight="1" x14ac:dyDescent="0.2">
      <c r="A13" s="66" t="s">
        <v>68</v>
      </c>
      <c r="B13" s="67" t="s">
        <v>17</v>
      </c>
      <c r="C13" s="66" t="s">
        <v>46</v>
      </c>
      <c r="D13" s="80">
        <v>0</v>
      </c>
      <c r="E13" s="81">
        <v>30</v>
      </c>
      <c r="F13" s="81">
        <v>7</v>
      </c>
      <c r="G13" s="70" t="s">
        <v>47</v>
      </c>
      <c r="H13" s="80"/>
      <c r="I13" s="81"/>
      <c r="J13" s="89"/>
      <c r="K13" s="89"/>
      <c r="L13" s="80"/>
      <c r="M13" s="81"/>
      <c r="N13" s="81"/>
      <c r="O13" s="83"/>
      <c r="P13" s="84"/>
      <c r="Q13" s="81"/>
      <c r="R13" s="81"/>
      <c r="S13" s="70"/>
      <c r="T13" s="80"/>
      <c r="U13" s="81"/>
      <c r="V13" s="81"/>
      <c r="W13" s="74"/>
      <c r="X13" s="75" t="str">
        <f t="shared" si="0"/>
        <v/>
      </c>
      <c r="Y13" s="76">
        <f t="shared" si="0"/>
        <v>30</v>
      </c>
      <c r="Z13" s="76">
        <f t="shared" si="0"/>
        <v>7</v>
      </c>
      <c r="AA13" s="77" t="s">
        <v>18</v>
      </c>
      <c r="AB13" s="28" t="s">
        <v>49</v>
      </c>
      <c r="AC13" s="27" t="s">
        <v>69</v>
      </c>
    </row>
    <row r="14" spans="1:29" ht="15.75" customHeight="1" x14ac:dyDescent="0.2">
      <c r="A14" s="108" t="s">
        <v>67</v>
      </c>
      <c r="B14" s="67" t="s">
        <v>17</v>
      </c>
      <c r="C14" s="108" t="s">
        <v>48</v>
      </c>
      <c r="D14" s="80">
        <v>30</v>
      </c>
      <c r="E14" s="81">
        <v>0</v>
      </c>
      <c r="F14" s="81">
        <v>7</v>
      </c>
      <c r="G14" s="70" t="s">
        <v>17</v>
      </c>
      <c r="H14" s="80"/>
      <c r="I14" s="81"/>
      <c r="J14" s="89"/>
      <c r="K14" s="89"/>
      <c r="L14" s="80"/>
      <c r="M14" s="81"/>
      <c r="N14" s="81"/>
      <c r="O14" s="83"/>
      <c r="P14" s="84"/>
      <c r="Q14" s="81"/>
      <c r="R14" s="81"/>
      <c r="S14" s="70"/>
      <c r="T14" s="80"/>
      <c r="U14" s="81"/>
      <c r="V14" s="81"/>
      <c r="W14" s="74"/>
      <c r="X14" s="75">
        <f t="shared" si="0"/>
        <v>30</v>
      </c>
      <c r="Y14" s="76" t="str">
        <f t="shared" si="0"/>
        <v/>
      </c>
      <c r="Z14" s="76">
        <f t="shared" si="0"/>
        <v>7</v>
      </c>
      <c r="AA14" s="77" t="s">
        <v>18</v>
      </c>
      <c r="AB14" s="28" t="s">
        <v>49</v>
      </c>
      <c r="AC14" s="109" t="s">
        <v>69</v>
      </c>
    </row>
    <row r="15" spans="1:29" ht="15.75" customHeight="1" x14ac:dyDescent="0.2">
      <c r="A15" s="98" t="s">
        <v>72</v>
      </c>
      <c r="B15" s="67" t="s">
        <v>17</v>
      </c>
      <c r="C15" s="66" t="s">
        <v>50</v>
      </c>
      <c r="D15" s="80">
        <v>0</v>
      </c>
      <c r="E15" s="81">
        <v>10</v>
      </c>
      <c r="F15" s="81">
        <v>3</v>
      </c>
      <c r="G15" s="70" t="s">
        <v>35</v>
      </c>
      <c r="H15" s="80"/>
      <c r="I15" s="81"/>
      <c r="J15" s="89"/>
      <c r="K15" s="89"/>
      <c r="L15" s="80"/>
      <c r="M15" s="81"/>
      <c r="N15" s="81"/>
      <c r="O15" s="83"/>
      <c r="P15" s="84"/>
      <c r="Q15" s="81"/>
      <c r="R15" s="81"/>
      <c r="S15" s="70"/>
      <c r="T15" s="80"/>
      <c r="U15" s="81"/>
      <c r="V15" s="81"/>
      <c r="W15" s="74"/>
      <c r="X15" s="75" t="str">
        <f t="shared" si="0"/>
        <v/>
      </c>
      <c r="Y15" s="76">
        <f t="shared" si="0"/>
        <v>10</v>
      </c>
      <c r="Z15" s="76">
        <f t="shared" si="0"/>
        <v>3</v>
      </c>
      <c r="AA15" s="77" t="s">
        <v>18</v>
      </c>
      <c r="AB15" s="28" t="s">
        <v>38</v>
      </c>
      <c r="AC15" s="28" t="s">
        <v>51</v>
      </c>
    </row>
    <row r="16" spans="1:29" ht="15.75" customHeight="1" x14ac:dyDescent="0.2">
      <c r="A16" s="98" t="s">
        <v>73</v>
      </c>
      <c r="B16" s="67" t="s">
        <v>17</v>
      </c>
      <c r="C16" s="66" t="s">
        <v>52</v>
      </c>
      <c r="D16" s="80"/>
      <c r="E16" s="81"/>
      <c r="F16" s="81"/>
      <c r="G16" s="70"/>
      <c r="H16" s="80">
        <v>0</v>
      </c>
      <c r="I16" s="81">
        <v>90</v>
      </c>
      <c r="J16" s="99">
        <v>17</v>
      </c>
      <c r="K16" s="89" t="s">
        <v>47</v>
      </c>
      <c r="L16" s="80"/>
      <c r="M16" s="81"/>
      <c r="N16" s="81"/>
      <c r="O16" s="83"/>
      <c r="P16" s="84"/>
      <c r="Q16" s="81"/>
      <c r="R16" s="81"/>
      <c r="S16" s="70"/>
      <c r="T16" s="80"/>
      <c r="U16" s="81"/>
      <c r="V16" s="81"/>
      <c r="W16" s="74"/>
      <c r="X16" s="75" t="str">
        <f t="shared" si="0"/>
        <v/>
      </c>
      <c r="Y16" s="76">
        <f t="shared" si="0"/>
        <v>90</v>
      </c>
      <c r="Z16" s="76">
        <f t="shared" si="0"/>
        <v>17</v>
      </c>
      <c r="AA16" s="77" t="s">
        <v>18</v>
      </c>
      <c r="AB16" s="28" t="s">
        <v>38</v>
      </c>
      <c r="AC16" s="28" t="s">
        <v>53</v>
      </c>
    </row>
    <row r="17" spans="1:29" ht="15.75" customHeight="1" x14ac:dyDescent="0.2">
      <c r="A17" s="98" t="s">
        <v>74</v>
      </c>
      <c r="B17" s="67" t="s">
        <v>17</v>
      </c>
      <c r="C17" s="66" t="s">
        <v>54</v>
      </c>
      <c r="D17" s="80"/>
      <c r="E17" s="81"/>
      <c r="F17" s="81"/>
      <c r="G17" s="70"/>
      <c r="H17" s="80">
        <v>0</v>
      </c>
      <c r="I17" s="81">
        <v>10</v>
      </c>
      <c r="J17" s="89">
        <v>4</v>
      </c>
      <c r="K17" s="89" t="s">
        <v>35</v>
      </c>
      <c r="L17" s="80"/>
      <c r="M17" s="81"/>
      <c r="N17" s="81"/>
      <c r="O17" s="74"/>
      <c r="P17" s="84"/>
      <c r="Q17" s="81"/>
      <c r="R17" s="81"/>
      <c r="S17" s="70"/>
      <c r="T17" s="80"/>
      <c r="U17" s="81"/>
      <c r="V17" s="81"/>
      <c r="W17" s="74"/>
      <c r="X17" s="75" t="str">
        <f t="shared" si="0"/>
        <v/>
      </c>
      <c r="Y17" s="76">
        <f t="shared" si="0"/>
        <v>10</v>
      </c>
      <c r="Z17" s="76">
        <f t="shared" si="0"/>
        <v>4</v>
      </c>
      <c r="AA17" s="77" t="s">
        <v>18</v>
      </c>
      <c r="AB17" s="28" t="s">
        <v>38</v>
      </c>
      <c r="AC17" s="28" t="s">
        <v>53</v>
      </c>
    </row>
    <row r="18" spans="1:29" ht="15.75" customHeight="1" x14ac:dyDescent="0.2">
      <c r="A18" s="98" t="s">
        <v>75</v>
      </c>
      <c r="B18" s="90" t="s">
        <v>17</v>
      </c>
      <c r="C18" s="66" t="s">
        <v>55</v>
      </c>
      <c r="D18" s="80"/>
      <c r="E18" s="81"/>
      <c r="F18" s="81"/>
      <c r="G18" s="70"/>
      <c r="H18" s="80">
        <v>0</v>
      </c>
      <c r="I18" s="81">
        <v>20</v>
      </c>
      <c r="J18" s="99">
        <v>5</v>
      </c>
      <c r="K18" s="89" t="s">
        <v>47</v>
      </c>
      <c r="L18" s="80"/>
      <c r="M18" s="81"/>
      <c r="N18" s="81"/>
      <c r="O18" s="74"/>
      <c r="P18" s="84"/>
      <c r="Q18" s="81"/>
      <c r="R18" s="81"/>
      <c r="S18" s="70"/>
      <c r="T18" s="80"/>
      <c r="U18" s="81"/>
      <c r="V18" s="81"/>
      <c r="W18" s="74"/>
      <c r="X18" s="87" t="str">
        <f t="shared" ref="X18" si="4">IF(D18+H18+L18+P18+T18=0,"",D18+H18+L18+P18+T18)</f>
        <v/>
      </c>
      <c r="Y18" s="76">
        <f t="shared" ref="Y18" si="5">IF(E18+I18+M18+Q18+U18=0,"",E18+I18+M18+Q18+U18)</f>
        <v>20</v>
      </c>
      <c r="Z18" s="76">
        <f t="shared" ref="Z18" si="6">IF(F18+J18+N18+R18+V18=0,"",F18+J18+N18+R18+V18)</f>
        <v>5</v>
      </c>
      <c r="AA18" s="77" t="s">
        <v>18</v>
      </c>
      <c r="AB18" s="28" t="s">
        <v>38</v>
      </c>
      <c r="AC18" s="28" t="s">
        <v>51</v>
      </c>
    </row>
    <row r="19" spans="1:29" s="107" customFormat="1" ht="15.75" customHeight="1" x14ac:dyDescent="0.2">
      <c r="A19" s="98" t="s">
        <v>76</v>
      </c>
      <c r="B19" s="100" t="s">
        <v>17</v>
      </c>
      <c r="C19" s="98" t="s">
        <v>70</v>
      </c>
      <c r="D19" s="101"/>
      <c r="E19" s="102"/>
      <c r="F19" s="102"/>
      <c r="G19" s="103"/>
      <c r="H19" s="101">
        <v>0</v>
      </c>
      <c r="I19" s="102">
        <v>6</v>
      </c>
      <c r="J19" s="99">
        <v>2</v>
      </c>
      <c r="K19" s="99" t="s">
        <v>47</v>
      </c>
      <c r="L19" s="101"/>
      <c r="M19" s="102"/>
      <c r="N19" s="102"/>
      <c r="O19" s="104"/>
      <c r="P19" s="105"/>
      <c r="Q19" s="102"/>
      <c r="R19" s="102"/>
      <c r="S19" s="103"/>
      <c r="T19" s="101"/>
      <c r="U19" s="102"/>
      <c r="V19" s="102"/>
      <c r="W19" s="104"/>
      <c r="X19" s="87" t="str">
        <f t="shared" si="0"/>
        <v/>
      </c>
      <c r="Y19" s="85">
        <f t="shared" si="0"/>
        <v>6</v>
      </c>
      <c r="Z19" s="85">
        <f t="shared" si="0"/>
        <v>2</v>
      </c>
      <c r="AA19" s="88" t="s">
        <v>18</v>
      </c>
      <c r="AB19" s="106" t="s">
        <v>38</v>
      </c>
      <c r="AC19" s="106" t="s">
        <v>51</v>
      </c>
    </row>
    <row r="20" spans="1:29" s="2" customFormat="1" ht="15.75" customHeight="1" thickBot="1" x14ac:dyDescent="0.35">
      <c r="A20" s="29"/>
      <c r="B20" s="30"/>
      <c r="C20" s="31" t="s">
        <v>57</v>
      </c>
      <c r="D20" s="32">
        <f>SUM(D9:D19)</f>
        <v>78</v>
      </c>
      <c r="E20" s="33">
        <f>SUM(E9:E19)</f>
        <v>50</v>
      </c>
      <c r="F20" s="33">
        <f>SUM(F9:F19)</f>
        <v>32</v>
      </c>
      <c r="G20" s="34" t="s">
        <v>56</v>
      </c>
      <c r="H20" s="32">
        <f>SUM(H9:H19)</f>
        <v>0</v>
      </c>
      <c r="I20" s="33">
        <f>SUM(I9:I19)</f>
        <v>126</v>
      </c>
      <c r="J20" s="33">
        <f>SUM(J9:J19)</f>
        <v>28</v>
      </c>
      <c r="K20" s="34" t="s">
        <v>56</v>
      </c>
      <c r="L20" s="32"/>
      <c r="M20" s="33"/>
      <c r="N20" s="33"/>
      <c r="O20" s="35"/>
      <c r="P20" s="36"/>
      <c r="Q20" s="33"/>
      <c r="R20" s="33"/>
      <c r="S20" s="34"/>
      <c r="T20" s="32"/>
      <c r="U20" s="33"/>
      <c r="V20" s="33"/>
      <c r="W20" s="35"/>
      <c r="X20" s="37">
        <f>SUM(D20,H20)</f>
        <v>78</v>
      </c>
      <c r="Y20" s="38">
        <f>SUM(E20,I20)</f>
        <v>176</v>
      </c>
      <c r="Z20" s="38">
        <f>SUM(F20,J20)</f>
        <v>60</v>
      </c>
      <c r="AA20" s="13" t="s">
        <v>18</v>
      </c>
      <c r="AB20" s="26"/>
      <c r="AC20" s="26"/>
    </row>
    <row r="21" spans="1:29" s="2" customFormat="1" ht="18" thickBot="1" x14ac:dyDescent="0.35">
      <c r="A21" s="140"/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39"/>
      <c r="Y21" s="40"/>
      <c r="Z21" s="40"/>
      <c r="AA21" s="15"/>
      <c r="AB21" s="12"/>
      <c r="AC21" s="12"/>
    </row>
    <row r="22" spans="1:29" s="14" customFormat="1" ht="18" thickBot="1" x14ac:dyDescent="0.35">
      <c r="A22" s="41"/>
      <c r="B22" s="42"/>
      <c r="C22" s="43" t="s">
        <v>19</v>
      </c>
      <c r="D22" s="44">
        <f>SUM(D9:D15)</f>
        <v>78</v>
      </c>
      <c r="E22" s="45">
        <f>SUM(E9:E15)</f>
        <v>50</v>
      </c>
      <c r="F22" s="46" t="s">
        <v>56</v>
      </c>
      <c r="G22" s="47" t="s">
        <v>56</v>
      </c>
      <c r="H22" s="44">
        <f>SUM(H16:H19)</f>
        <v>0</v>
      </c>
      <c r="I22" s="45">
        <f>SUM(I16:I19)</f>
        <v>126</v>
      </c>
      <c r="J22" s="46" t="s">
        <v>56</v>
      </c>
      <c r="K22" s="48" t="s">
        <v>56</v>
      </c>
      <c r="L22" s="49"/>
      <c r="M22" s="45"/>
      <c r="N22" s="46"/>
      <c r="O22" s="47"/>
      <c r="P22" s="49"/>
      <c r="Q22" s="45"/>
      <c r="R22" s="46"/>
      <c r="S22" s="46"/>
      <c r="T22" s="45"/>
      <c r="U22" s="45"/>
      <c r="V22" s="46"/>
      <c r="W22" s="46"/>
      <c r="X22" s="45">
        <f>SUM(D20,H20)</f>
        <v>78</v>
      </c>
      <c r="Y22" s="45">
        <f>SUM(E20,I20)</f>
        <v>176</v>
      </c>
      <c r="Z22" s="46" t="s">
        <v>18</v>
      </c>
      <c r="AA22" s="16" t="s">
        <v>18</v>
      </c>
      <c r="AB22" s="11"/>
      <c r="AC22" s="11"/>
    </row>
    <row r="23" spans="1:29" ht="17.25" thickTop="1" thickBot="1" x14ac:dyDescent="0.3">
      <c r="A23" s="119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1"/>
      <c r="X23" s="50"/>
      <c r="Y23" s="51"/>
      <c r="Z23" s="51"/>
      <c r="AA23" s="17"/>
      <c r="AB23" s="12"/>
      <c r="AC23" s="12"/>
    </row>
    <row r="24" spans="1:29" ht="15.75" customHeight="1" thickTop="1" x14ac:dyDescent="0.25">
      <c r="A24" s="52"/>
      <c r="B24" s="53"/>
      <c r="C24" s="54"/>
      <c r="D24" s="55"/>
      <c r="E24" s="55"/>
      <c r="F24" s="56"/>
      <c r="G24" s="57"/>
      <c r="H24" s="56"/>
      <c r="I24" s="55"/>
      <c r="J24" s="56"/>
      <c r="K24" s="56"/>
      <c r="L24" s="56"/>
      <c r="M24" s="55"/>
      <c r="N24" s="56"/>
      <c r="O24" s="56"/>
      <c r="P24" s="56"/>
      <c r="Q24" s="55"/>
      <c r="R24" s="56"/>
      <c r="S24" s="56"/>
      <c r="T24" s="56"/>
      <c r="U24" s="55"/>
      <c r="V24" s="56"/>
      <c r="W24" s="57"/>
      <c r="X24" s="58"/>
      <c r="Y24" s="59"/>
      <c r="Z24" s="59"/>
      <c r="AA24" s="18"/>
      <c r="AB24" s="12"/>
      <c r="AC24" s="12"/>
    </row>
    <row r="25" spans="1:29" ht="9.9499999999999993" customHeight="1" x14ac:dyDescent="0.25">
      <c r="A25" s="122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4"/>
      <c r="X25" s="60"/>
      <c r="Y25" s="61"/>
      <c r="Z25" s="61"/>
      <c r="AA25" s="19"/>
      <c r="AB25" s="12"/>
      <c r="AC25" s="12"/>
    </row>
    <row r="26" spans="1:29" ht="15.75" customHeight="1" x14ac:dyDescent="0.25">
      <c r="A26" s="125" t="s">
        <v>20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60"/>
      <c r="Y26" s="61"/>
      <c r="Z26" s="61"/>
      <c r="AA26" s="19"/>
      <c r="AB26" s="12"/>
      <c r="AC26" s="12"/>
    </row>
    <row r="27" spans="1:29" ht="15.75" customHeight="1" x14ac:dyDescent="0.25">
      <c r="A27" s="91"/>
      <c r="B27" s="92"/>
      <c r="C27" s="93" t="s">
        <v>21</v>
      </c>
      <c r="D27" s="94"/>
      <c r="E27" s="95"/>
      <c r="F27" s="76"/>
      <c r="G27" s="96">
        <f>COUNTIF(G9:G21,"A")</f>
        <v>0</v>
      </c>
      <c r="H27" s="94"/>
      <c r="I27" s="95"/>
      <c r="J27" s="76"/>
      <c r="K27" s="96">
        <f>COUNTIF(K9:K21,"A")</f>
        <v>0</v>
      </c>
      <c r="L27" s="94"/>
      <c r="M27" s="95"/>
      <c r="N27" s="76"/>
      <c r="O27" s="96">
        <f>COUNTIF(O9:O21,"A")</f>
        <v>0</v>
      </c>
      <c r="P27" s="94"/>
      <c r="Q27" s="95"/>
      <c r="R27" s="76"/>
      <c r="S27" s="96">
        <f>COUNTIF(S9:S21,"A")</f>
        <v>0</v>
      </c>
      <c r="T27" s="94"/>
      <c r="U27" s="95"/>
      <c r="V27" s="76"/>
      <c r="W27" s="94">
        <f>COUNTIF(W9:W21,"A")</f>
        <v>0</v>
      </c>
      <c r="X27" s="60"/>
      <c r="Y27" s="61"/>
      <c r="Z27" s="62"/>
      <c r="AA27" s="20">
        <f t="shared" ref="AA27:AA37" si="7">SUM(D27:W27)</f>
        <v>0</v>
      </c>
      <c r="AB27" s="12"/>
      <c r="AC27" s="12"/>
    </row>
    <row r="28" spans="1:29" ht="15.75" customHeight="1" x14ac:dyDescent="0.25">
      <c r="A28" s="91"/>
      <c r="B28" s="92"/>
      <c r="C28" s="93" t="s">
        <v>22</v>
      </c>
      <c r="D28" s="94"/>
      <c r="E28" s="95"/>
      <c r="F28" s="76"/>
      <c r="G28" s="96">
        <f>COUNTIF(G9:G21,"B")</f>
        <v>1</v>
      </c>
      <c r="H28" s="94"/>
      <c r="I28" s="95"/>
      <c r="J28" s="76"/>
      <c r="K28" s="96">
        <f>COUNTIF(K9:K21,"B")</f>
        <v>1</v>
      </c>
      <c r="L28" s="94"/>
      <c r="M28" s="95"/>
      <c r="N28" s="76"/>
      <c r="O28" s="96">
        <f>COUNTIF(O9:O21,"B")</f>
        <v>0</v>
      </c>
      <c r="P28" s="94"/>
      <c r="Q28" s="95"/>
      <c r="R28" s="76"/>
      <c r="S28" s="96">
        <f>COUNTIF(S9:S21,"B")</f>
        <v>0</v>
      </c>
      <c r="T28" s="94"/>
      <c r="U28" s="95"/>
      <c r="V28" s="76"/>
      <c r="W28" s="94">
        <f>COUNTIF(W9:W21,"B")</f>
        <v>0</v>
      </c>
      <c r="X28" s="60"/>
      <c r="Y28" s="61"/>
      <c r="Z28" s="62"/>
      <c r="AA28" s="20">
        <f t="shared" si="7"/>
        <v>2</v>
      </c>
      <c r="AB28" s="12"/>
      <c r="AC28" s="12"/>
    </row>
    <row r="29" spans="1:29" ht="15.75" customHeight="1" x14ac:dyDescent="0.25">
      <c r="A29" s="91"/>
      <c r="B29" s="92"/>
      <c r="C29" s="93" t="s">
        <v>23</v>
      </c>
      <c r="D29" s="94"/>
      <c r="E29" s="95"/>
      <c r="F29" s="76"/>
      <c r="G29" s="96">
        <f>COUNTIF(G9:G21,"F")</f>
        <v>0</v>
      </c>
      <c r="H29" s="94"/>
      <c r="I29" s="95"/>
      <c r="J29" s="76"/>
      <c r="K29" s="96">
        <f>COUNTIF(K9:K21,"F")</f>
        <v>0</v>
      </c>
      <c r="L29" s="94"/>
      <c r="M29" s="95"/>
      <c r="N29" s="76"/>
      <c r="O29" s="96">
        <f>COUNTIF(O9:O21,"F")</f>
        <v>0</v>
      </c>
      <c r="P29" s="94"/>
      <c r="Q29" s="95"/>
      <c r="R29" s="76"/>
      <c r="S29" s="96">
        <f>COUNTIF(S9:S21,"F")</f>
        <v>0</v>
      </c>
      <c r="T29" s="94"/>
      <c r="U29" s="95"/>
      <c r="V29" s="76"/>
      <c r="W29" s="94">
        <f>COUNTIF(W9:W21,"F")</f>
        <v>0</v>
      </c>
      <c r="X29" s="60"/>
      <c r="Y29" s="61"/>
      <c r="Z29" s="62"/>
      <c r="AA29" s="20">
        <f t="shared" si="7"/>
        <v>0</v>
      </c>
      <c r="AB29" s="12"/>
      <c r="AC29" s="12"/>
    </row>
    <row r="30" spans="1:29" ht="15.75" customHeight="1" x14ac:dyDescent="0.25">
      <c r="A30" s="91"/>
      <c r="B30" s="92"/>
      <c r="C30" s="93" t="s">
        <v>24</v>
      </c>
      <c r="D30" s="94"/>
      <c r="E30" s="95"/>
      <c r="F30" s="76"/>
      <c r="G30" s="96">
        <f>COUNTIF(G9:G21,"F(z)")</f>
        <v>0</v>
      </c>
      <c r="H30" s="94"/>
      <c r="I30" s="95"/>
      <c r="J30" s="76"/>
      <c r="K30" s="96">
        <f>COUNTIF(K9:K21,"F(z)")</f>
        <v>0</v>
      </c>
      <c r="L30" s="94"/>
      <c r="M30" s="95"/>
      <c r="N30" s="76"/>
      <c r="O30" s="96">
        <f>COUNTIF(O9:O21,"F(z)")</f>
        <v>0</v>
      </c>
      <c r="P30" s="94"/>
      <c r="Q30" s="95"/>
      <c r="R30" s="76"/>
      <c r="S30" s="96">
        <f>COUNTIF(S9:S21,"F(z)")</f>
        <v>0</v>
      </c>
      <c r="T30" s="94"/>
      <c r="U30" s="95"/>
      <c r="V30" s="76"/>
      <c r="W30" s="94">
        <f>COUNTIF(W9:W21,"F(z)")</f>
        <v>0</v>
      </c>
      <c r="X30" s="60"/>
      <c r="Y30" s="61"/>
      <c r="Z30" s="62"/>
      <c r="AA30" s="20">
        <f t="shared" si="7"/>
        <v>0</v>
      </c>
      <c r="AB30" s="12"/>
      <c r="AC30" s="12"/>
    </row>
    <row r="31" spans="1:29" ht="15.75" customHeight="1" x14ac:dyDescent="0.25">
      <c r="A31" s="91"/>
      <c r="B31" s="92"/>
      <c r="C31" s="93" t="s">
        <v>59</v>
      </c>
      <c r="D31" s="94"/>
      <c r="E31" s="95"/>
      <c r="F31" s="76"/>
      <c r="G31" s="96">
        <v>1</v>
      </c>
      <c r="H31" s="94"/>
      <c r="I31" s="95"/>
      <c r="J31" s="76"/>
      <c r="K31" s="96">
        <v>2</v>
      </c>
      <c r="L31" s="94"/>
      <c r="M31" s="95"/>
      <c r="N31" s="76"/>
      <c r="O31" s="96">
        <f>COUNTIF(O9:O21,"G")</f>
        <v>0</v>
      </c>
      <c r="P31" s="94"/>
      <c r="Q31" s="95"/>
      <c r="R31" s="76"/>
      <c r="S31" s="96">
        <f>COUNTIF(S9:S21,"G")</f>
        <v>0</v>
      </c>
      <c r="T31" s="94"/>
      <c r="U31" s="95"/>
      <c r="V31" s="76"/>
      <c r="W31" s="94">
        <f>COUNTIF(W9:W21,"G")</f>
        <v>0</v>
      </c>
      <c r="X31" s="60"/>
      <c r="Y31" s="61"/>
      <c r="Z31" s="62"/>
      <c r="AA31" s="20">
        <f t="shared" si="7"/>
        <v>3</v>
      </c>
      <c r="AB31" s="12"/>
      <c r="AC31" s="12"/>
    </row>
    <row r="32" spans="1:29" ht="15.75" customHeight="1" x14ac:dyDescent="0.25">
      <c r="A32" s="91"/>
      <c r="B32" s="92"/>
      <c r="C32" s="93" t="s">
        <v>60</v>
      </c>
      <c r="D32" s="94"/>
      <c r="E32" s="95"/>
      <c r="F32" s="76"/>
      <c r="G32" s="96">
        <f>COUNTIF(G9:G21,"G(Z)")</f>
        <v>0</v>
      </c>
      <c r="H32" s="94"/>
      <c r="I32" s="95"/>
      <c r="J32" s="76"/>
      <c r="K32" s="96">
        <f>COUNTIF(K9:K21,"G(Z)")</f>
        <v>0</v>
      </c>
      <c r="L32" s="94"/>
      <c r="M32" s="95"/>
      <c r="N32" s="76"/>
      <c r="O32" s="96">
        <f>COUNTIF(O9:O21,"G(Z)")</f>
        <v>0</v>
      </c>
      <c r="P32" s="94"/>
      <c r="Q32" s="95"/>
      <c r="R32" s="76"/>
      <c r="S32" s="96">
        <f>COUNTIF(S9:S21,"G(Z)")</f>
        <v>0</v>
      </c>
      <c r="T32" s="94"/>
      <c r="U32" s="95"/>
      <c r="V32" s="76"/>
      <c r="W32" s="94">
        <f>COUNTIF(W9:W21,"G(Z)")</f>
        <v>0</v>
      </c>
      <c r="X32" s="60"/>
      <c r="Y32" s="61"/>
      <c r="Z32" s="62"/>
      <c r="AA32" s="20">
        <f t="shared" si="7"/>
        <v>0</v>
      </c>
      <c r="AB32" s="12"/>
      <c r="AC32" s="12"/>
    </row>
    <row r="33" spans="1:29" ht="15.75" customHeight="1" x14ac:dyDescent="0.25">
      <c r="A33" s="91"/>
      <c r="B33" s="92"/>
      <c r="C33" s="93" t="s">
        <v>25</v>
      </c>
      <c r="D33" s="94"/>
      <c r="E33" s="95"/>
      <c r="F33" s="76"/>
      <c r="G33" s="96">
        <f>COUNTIF(G9:G21,"K")</f>
        <v>4</v>
      </c>
      <c r="H33" s="94"/>
      <c r="I33" s="95"/>
      <c r="J33" s="76"/>
      <c r="K33" s="96">
        <f>COUNTIF(K9:K21,"K")</f>
        <v>0</v>
      </c>
      <c r="L33" s="94"/>
      <c r="M33" s="95"/>
      <c r="N33" s="76"/>
      <c r="O33" s="96">
        <f>COUNTIF(O10:O21,"v")</f>
        <v>0</v>
      </c>
      <c r="P33" s="94"/>
      <c r="Q33" s="95"/>
      <c r="R33" s="76"/>
      <c r="S33" s="96">
        <f>COUNTIF(S10:S21,"v")</f>
        <v>0</v>
      </c>
      <c r="T33" s="94"/>
      <c r="U33" s="95"/>
      <c r="V33" s="76"/>
      <c r="W33" s="94">
        <f>COUNTIF(W10:W21,"v")</f>
        <v>0</v>
      </c>
      <c r="X33" s="60"/>
      <c r="Y33" s="61"/>
      <c r="Z33" s="62"/>
      <c r="AA33" s="20">
        <f t="shared" si="7"/>
        <v>4</v>
      </c>
      <c r="AB33" s="12"/>
      <c r="AC33" s="12"/>
    </row>
    <row r="34" spans="1:29" ht="15.75" customHeight="1" x14ac:dyDescent="0.25">
      <c r="A34" s="91"/>
      <c r="B34" s="92"/>
      <c r="C34" s="93" t="s">
        <v>26</v>
      </c>
      <c r="D34" s="94"/>
      <c r="E34" s="95"/>
      <c r="F34" s="76"/>
      <c r="G34" s="96">
        <f>COUNTIF(G9:G21,"K(Z)")</f>
        <v>0</v>
      </c>
      <c r="H34" s="94"/>
      <c r="I34" s="95"/>
      <c r="J34" s="76"/>
      <c r="K34" s="96">
        <f>COUNTIF(K9:K21,"K(Z)")</f>
        <v>0</v>
      </c>
      <c r="L34" s="94"/>
      <c r="M34" s="95"/>
      <c r="N34" s="76"/>
      <c r="O34" s="96">
        <f>COUNTIF(O9:O21,"V(Z)")</f>
        <v>0</v>
      </c>
      <c r="P34" s="94"/>
      <c r="Q34" s="95"/>
      <c r="R34" s="76"/>
      <c r="S34" s="96">
        <f>COUNTIF(S9:S21,"V(Z)")</f>
        <v>0</v>
      </c>
      <c r="T34" s="94"/>
      <c r="U34" s="95"/>
      <c r="V34" s="76"/>
      <c r="W34" s="94">
        <f>COUNTIF(W9:W21,"V(Z)")</f>
        <v>0</v>
      </c>
      <c r="X34" s="60"/>
      <c r="Y34" s="61"/>
      <c r="Z34" s="62"/>
      <c r="AA34" s="20">
        <f t="shared" si="7"/>
        <v>0</v>
      </c>
      <c r="AB34" s="12"/>
      <c r="AC34" s="12"/>
    </row>
    <row r="35" spans="1:29" ht="15.75" customHeight="1" x14ac:dyDescent="0.25">
      <c r="A35" s="91"/>
      <c r="B35" s="92"/>
      <c r="C35" s="93" t="s">
        <v>27</v>
      </c>
      <c r="D35" s="94"/>
      <c r="E35" s="95"/>
      <c r="F35" s="76"/>
      <c r="G35" s="96">
        <f>COUNTIF(G9:G21,"AV")</f>
        <v>0</v>
      </c>
      <c r="H35" s="94"/>
      <c r="I35" s="95"/>
      <c r="J35" s="76"/>
      <c r="K35" s="96">
        <f>COUNTIF(K9:K21,"AV")</f>
        <v>0</v>
      </c>
      <c r="L35" s="94"/>
      <c r="M35" s="95"/>
      <c r="N35" s="76"/>
      <c r="O35" s="96">
        <f>COUNTIF(O9:O21,"AV")</f>
        <v>0</v>
      </c>
      <c r="P35" s="94"/>
      <c r="Q35" s="95"/>
      <c r="R35" s="76"/>
      <c r="S35" s="96">
        <f>COUNTIF(S9:S21,"AV")</f>
        <v>0</v>
      </c>
      <c r="T35" s="94"/>
      <c r="U35" s="95"/>
      <c r="V35" s="76"/>
      <c r="W35" s="94">
        <f>COUNTIF(W9:W21,"AV")</f>
        <v>0</v>
      </c>
      <c r="X35" s="60"/>
      <c r="Y35" s="61"/>
      <c r="Z35" s="62"/>
      <c r="AA35" s="20">
        <f t="shared" si="7"/>
        <v>0</v>
      </c>
      <c r="AB35" s="12"/>
      <c r="AC35" s="12"/>
    </row>
    <row r="36" spans="1:29" ht="15.75" customHeight="1" x14ac:dyDescent="0.25">
      <c r="A36" s="91"/>
      <c r="B36" s="92"/>
      <c r="C36" s="93" t="s">
        <v>28</v>
      </c>
      <c r="D36" s="94"/>
      <c r="E36" s="95"/>
      <c r="F36" s="76"/>
      <c r="G36" s="96">
        <f>COUNTIF(G9:G21,"KO")</f>
        <v>0</v>
      </c>
      <c r="H36" s="94"/>
      <c r="I36" s="95"/>
      <c r="J36" s="76"/>
      <c r="K36" s="96">
        <f>COUNTIF(K9:K21,"KO")</f>
        <v>0</v>
      </c>
      <c r="L36" s="94"/>
      <c r="M36" s="95"/>
      <c r="N36" s="76"/>
      <c r="O36" s="96">
        <f>COUNTIF(O9:O21,"KO")</f>
        <v>0</v>
      </c>
      <c r="P36" s="94"/>
      <c r="Q36" s="95"/>
      <c r="R36" s="76"/>
      <c r="S36" s="96">
        <f>COUNTIF(S9:S21,"KO")</f>
        <v>0</v>
      </c>
      <c r="T36" s="94"/>
      <c r="U36" s="95"/>
      <c r="V36" s="76"/>
      <c r="W36" s="94">
        <f>COUNTIF(W9:W21,"KO")</f>
        <v>0</v>
      </c>
      <c r="X36" s="60"/>
      <c r="Y36" s="61"/>
      <c r="Z36" s="62"/>
      <c r="AA36" s="20">
        <f t="shared" si="7"/>
        <v>0</v>
      </c>
      <c r="AB36" s="12"/>
      <c r="AC36" s="12"/>
    </row>
    <row r="37" spans="1:29" ht="15.75" customHeight="1" x14ac:dyDescent="0.25">
      <c r="A37" s="91"/>
      <c r="B37" s="93"/>
      <c r="C37" s="97" t="s">
        <v>31</v>
      </c>
      <c r="D37" s="63"/>
      <c r="E37" s="61"/>
      <c r="F37" s="62"/>
      <c r="G37" s="96">
        <f>COUNTIF(G9:G21,"Z")</f>
        <v>0</v>
      </c>
      <c r="H37" s="63"/>
      <c r="I37" s="61"/>
      <c r="J37" s="62"/>
      <c r="K37" s="96">
        <f>COUNTIF(K9:K21,"Z")</f>
        <v>0</v>
      </c>
      <c r="L37" s="63"/>
      <c r="M37" s="61"/>
      <c r="N37" s="62"/>
      <c r="O37" s="96">
        <f>COUNTIF(O9:O21,"Z")</f>
        <v>0</v>
      </c>
      <c r="P37" s="63"/>
      <c r="Q37" s="61"/>
      <c r="R37" s="62"/>
      <c r="S37" s="96">
        <f>COUNTIF(S9:S21,"Z")</f>
        <v>0</v>
      </c>
      <c r="T37" s="63"/>
      <c r="U37" s="61"/>
      <c r="V37" s="62"/>
      <c r="W37" s="94">
        <f>COUNTIF(W9:W21,"Z")</f>
        <v>0</v>
      </c>
      <c r="X37" s="60"/>
      <c r="Y37" s="61"/>
      <c r="Z37" s="62"/>
      <c r="AA37" s="20">
        <f t="shared" si="7"/>
        <v>0</v>
      </c>
      <c r="AB37" s="12"/>
      <c r="AC37" s="12"/>
    </row>
    <row r="38" spans="1:29" ht="15.75" customHeight="1" x14ac:dyDescent="0.25">
      <c r="A38" s="127" t="s">
        <v>29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9"/>
      <c r="X38" s="130" t="s">
        <v>30</v>
      </c>
      <c r="Y38" s="131"/>
      <c r="Z38" s="132"/>
      <c r="AA38" s="20">
        <f>SUM(AA27:AA37)</f>
        <v>9</v>
      </c>
      <c r="AB38" s="12"/>
      <c r="AC38" s="12"/>
    </row>
    <row r="39" spans="1:29" ht="15.75" customHeight="1" x14ac:dyDescent="0.25">
      <c r="A39" s="133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5"/>
      <c r="X39" s="64"/>
      <c r="Y39" s="65"/>
      <c r="Z39" s="65"/>
      <c r="AA39" s="22"/>
      <c r="AB39" s="12"/>
      <c r="AC39" s="12"/>
    </row>
    <row r="40" spans="1:29" ht="15.75" customHeight="1" x14ac:dyDescent="0.25">
      <c r="A40" s="113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5"/>
      <c r="X40" s="21"/>
      <c r="Y40" s="5"/>
      <c r="Z40" s="5"/>
      <c r="AA40" s="23"/>
      <c r="AB40" s="12"/>
      <c r="AC40" s="12"/>
    </row>
    <row r="41" spans="1:29" ht="15.75" customHeight="1" thickBot="1" x14ac:dyDescent="0.3">
      <c r="A41" s="116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8"/>
      <c r="X41" s="24"/>
      <c r="Y41" s="7"/>
      <c r="Z41" s="7"/>
      <c r="AA41" s="25"/>
      <c r="AB41" s="12"/>
      <c r="AC41" s="12"/>
    </row>
    <row r="42" spans="1:29" ht="15.75" customHeight="1" thickTop="1" x14ac:dyDescent="0.25">
      <c r="B42" s="4"/>
      <c r="C42" s="4"/>
    </row>
    <row r="43" spans="1:29" ht="15.75" customHeight="1" x14ac:dyDescent="0.25">
      <c r="B43" s="4"/>
      <c r="C43" s="4"/>
    </row>
    <row r="44" spans="1:29" ht="15.75" customHeight="1" x14ac:dyDescent="0.25">
      <c r="B44" s="4"/>
      <c r="C44" s="4"/>
    </row>
    <row r="45" spans="1:29" ht="15.75" customHeight="1" x14ac:dyDescent="0.25">
      <c r="B45" s="4"/>
      <c r="C45" s="4"/>
    </row>
    <row r="46" spans="1:29" ht="15.75" customHeight="1" x14ac:dyDescent="0.25">
      <c r="B46" s="4"/>
      <c r="C46" s="4"/>
    </row>
    <row r="47" spans="1:29" ht="15.75" customHeight="1" x14ac:dyDescent="0.25">
      <c r="B47" s="4"/>
      <c r="C47" s="4"/>
    </row>
    <row r="48" spans="1:29" ht="15.75" customHeight="1" x14ac:dyDescent="0.25">
      <c r="B48" s="4"/>
      <c r="C48" s="4"/>
    </row>
    <row r="49" spans="2:3" ht="15.75" customHeight="1" x14ac:dyDescent="0.25">
      <c r="B49" s="4"/>
      <c r="C49" s="4"/>
    </row>
    <row r="50" spans="2:3" ht="15.75" customHeight="1" x14ac:dyDescent="0.25">
      <c r="B50" s="4"/>
      <c r="C50" s="4"/>
    </row>
    <row r="51" spans="2:3" ht="15.75" customHeight="1" x14ac:dyDescent="0.25">
      <c r="B51" s="4"/>
      <c r="C51" s="4"/>
    </row>
    <row r="52" spans="2:3" ht="15.75" customHeight="1" x14ac:dyDescent="0.25">
      <c r="B52" s="4"/>
      <c r="C52" s="4"/>
    </row>
    <row r="53" spans="2:3" ht="15.75" customHeight="1" x14ac:dyDescent="0.25">
      <c r="B53" s="4"/>
      <c r="C53" s="4"/>
    </row>
    <row r="54" spans="2:3" ht="15.75" customHeight="1" x14ac:dyDescent="0.25">
      <c r="B54" s="4"/>
      <c r="C54" s="4"/>
    </row>
    <row r="55" spans="2:3" ht="15.75" customHeight="1" x14ac:dyDescent="0.25">
      <c r="B55" s="4"/>
      <c r="C55" s="4"/>
    </row>
    <row r="56" spans="2:3" ht="15.75" customHeight="1" x14ac:dyDescent="0.25">
      <c r="B56" s="4"/>
      <c r="C56" s="4"/>
    </row>
    <row r="57" spans="2:3" ht="15.75" customHeight="1" x14ac:dyDescent="0.25">
      <c r="B57" s="4"/>
      <c r="C57" s="4"/>
    </row>
    <row r="58" spans="2:3" ht="15.75" customHeight="1" x14ac:dyDescent="0.25">
      <c r="B58" s="4"/>
      <c r="C58" s="4"/>
    </row>
    <row r="59" spans="2:3" ht="15.75" customHeight="1" x14ac:dyDescent="0.25">
      <c r="B59" s="4"/>
      <c r="C59" s="4"/>
    </row>
    <row r="60" spans="2:3" ht="15.75" customHeight="1" x14ac:dyDescent="0.25">
      <c r="B60" s="4"/>
      <c r="C60" s="4"/>
    </row>
    <row r="61" spans="2:3" ht="15.75" customHeight="1" x14ac:dyDescent="0.25">
      <c r="B61" s="4"/>
      <c r="C61" s="4"/>
    </row>
    <row r="62" spans="2:3" ht="15.75" customHeight="1" x14ac:dyDescent="0.25">
      <c r="B62" s="4"/>
      <c r="C62" s="4"/>
    </row>
    <row r="63" spans="2:3" ht="15.75" customHeight="1" x14ac:dyDescent="0.25">
      <c r="B63" s="4"/>
      <c r="C63" s="4"/>
    </row>
    <row r="64" spans="2:3" ht="15.75" customHeight="1" x14ac:dyDescent="0.25">
      <c r="B64" s="4"/>
      <c r="C64" s="4"/>
    </row>
    <row r="65" spans="2:3" ht="15.75" customHeight="1" x14ac:dyDescent="0.25">
      <c r="B65" s="4"/>
      <c r="C65" s="4"/>
    </row>
    <row r="66" spans="2:3" ht="15.75" customHeight="1" x14ac:dyDescent="0.25">
      <c r="B66" s="4"/>
      <c r="C66" s="4"/>
    </row>
    <row r="67" spans="2:3" ht="15.75" customHeight="1" x14ac:dyDescent="0.25">
      <c r="B67" s="4"/>
      <c r="C67" s="4"/>
    </row>
    <row r="68" spans="2:3" ht="15.75" customHeight="1" x14ac:dyDescent="0.25">
      <c r="B68" s="4"/>
      <c r="C68" s="4"/>
    </row>
    <row r="69" spans="2:3" ht="15.75" customHeight="1" x14ac:dyDescent="0.25">
      <c r="B69" s="4"/>
      <c r="C69" s="4"/>
    </row>
    <row r="70" spans="2:3" ht="15.75" customHeight="1" x14ac:dyDescent="0.25">
      <c r="B70" s="4"/>
      <c r="C70" s="4"/>
    </row>
    <row r="71" spans="2:3" ht="15.75" customHeight="1" x14ac:dyDescent="0.25">
      <c r="B71" s="4"/>
      <c r="C71" s="4"/>
    </row>
    <row r="72" spans="2:3" ht="15.75" customHeight="1" x14ac:dyDescent="0.25">
      <c r="B72" s="4"/>
      <c r="C72" s="4"/>
    </row>
    <row r="73" spans="2:3" ht="15.75" customHeight="1" x14ac:dyDescent="0.25">
      <c r="B73" s="4"/>
      <c r="C73" s="4"/>
    </row>
    <row r="74" spans="2:3" ht="15.75" customHeight="1" x14ac:dyDescent="0.25">
      <c r="B74" s="4"/>
      <c r="C74" s="4"/>
    </row>
    <row r="75" spans="2:3" ht="15.75" customHeight="1" x14ac:dyDescent="0.25">
      <c r="B75" s="4"/>
      <c r="C75" s="4"/>
    </row>
    <row r="76" spans="2:3" ht="15.75" customHeight="1" x14ac:dyDescent="0.25">
      <c r="B76" s="4"/>
      <c r="C76" s="4"/>
    </row>
    <row r="77" spans="2:3" ht="15.75" customHeight="1" x14ac:dyDescent="0.25">
      <c r="B77" s="4"/>
      <c r="C77" s="4"/>
    </row>
    <row r="78" spans="2:3" ht="15.75" customHeight="1" x14ac:dyDescent="0.25">
      <c r="B78" s="4"/>
      <c r="C78" s="4"/>
    </row>
    <row r="79" spans="2:3" ht="15.75" customHeight="1" x14ac:dyDescent="0.25">
      <c r="B79" s="4"/>
      <c r="C79" s="4"/>
    </row>
    <row r="80" spans="2:3" ht="15.75" customHeight="1" x14ac:dyDescent="0.25">
      <c r="B80" s="4"/>
      <c r="C80" s="4"/>
    </row>
    <row r="81" spans="2:3" ht="15.75" customHeight="1" x14ac:dyDescent="0.25">
      <c r="B81" s="4"/>
      <c r="C81" s="4"/>
    </row>
    <row r="82" spans="2:3" ht="15.75" customHeight="1" x14ac:dyDescent="0.25">
      <c r="B82" s="4"/>
      <c r="C82" s="4"/>
    </row>
    <row r="83" spans="2:3" ht="15.75" customHeight="1" x14ac:dyDescent="0.25">
      <c r="B83" s="4"/>
      <c r="C83" s="4"/>
    </row>
    <row r="84" spans="2:3" ht="15.75" customHeight="1" x14ac:dyDescent="0.25">
      <c r="B84" s="4"/>
      <c r="C84" s="4"/>
    </row>
    <row r="85" spans="2:3" ht="15.75" customHeight="1" x14ac:dyDescent="0.25">
      <c r="B85" s="4"/>
      <c r="C85" s="4"/>
    </row>
    <row r="86" spans="2:3" ht="15.75" customHeight="1" x14ac:dyDescent="0.25">
      <c r="B86" s="4"/>
      <c r="C86" s="4"/>
    </row>
    <row r="87" spans="2:3" ht="15.75" customHeight="1" x14ac:dyDescent="0.25">
      <c r="B87" s="4"/>
      <c r="C87" s="4"/>
    </row>
    <row r="88" spans="2:3" ht="15.75" customHeight="1" x14ac:dyDescent="0.25">
      <c r="B88" s="4"/>
      <c r="C88" s="4"/>
    </row>
    <row r="89" spans="2:3" ht="15.75" customHeight="1" x14ac:dyDescent="0.25">
      <c r="B89" s="4"/>
      <c r="C89" s="4"/>
    </row>
    <row r="90" spans="2:3" ht="15.75" customHeight="1" x14ac:dyDescent="0.25">
      <c r="B90" s="4"/>
      <c r="C90" s="4"/>
    </row>
    <row r="91" spans="2:3" ht="15.75" customHeight="1" x14ac:dyDescent="0.25">
      <c r="B91" s="4"/>
      <c r="C91" s="4"/>
    </row>
    <row r="92" spans="2:3" ht="15.75" customHeight="1" x14ac:dyDescent="0.25">
      <c r="B92" s="4"/>
      <c r="C92" s="4"/>
    </row>
    <row r="93" spans="2:3" ht="15.75" customHeight="1" x14ac:dyDescent="0.25">
      <c r="B93" s="4"/>
      <c r="C93" s="4"/>
    </row>
    <row r="94" spans="2:3" ht="15.75" customHeight="1" x14ac:dyDescent="0.25">
      <c r="B94" s="4"/>
      <c r="C94" s="4"/>
    </row>
    <row r="95" spans="2:3" ht="15.75" customHeight="1" x14ac:dyDescent="0.25">
      <c r="B95" s="4"/>
      <c r="C95" s="4"/>
    </row>
    <row r="96" spans="2:3" ht="15.75" customHeight="1" x14ac:dyDescent="0.25">
      <c r="B96" s="4"/>
      <c r="C96" s="4"/>
    </row>
    <row r="97" spans="2:3" ht="15.75" customHeight="1" x14ac:dyDescent="0.25">
      <c r="B97" s="4"/>
      <c r="C97" s="4"/>
    </row>
    <row r="98" spans="2:3" ht="15.75" customHeight="1" x14ac:dyDescent="0.25">
      <c r="B98" s="4"/>
      <c r="C98" s="4"/>
    </row>
    <row r="99" spans="2:3" ht="15.75" customHeight="1" x14ac:dyDescent="0.25">
      <c r="B99" s="4"/>
      <c r="C99" s="4"/>
    </row>
    <row r="100" spans="2:3" ht="15.75" customHeight="1" x14ac:dyDescent="0.25">
      <c r="B100" s="4"/>
      <c r="C100" s="4"/>
    </row>
    <row r="101" spans="2:3" ht="15.75" customHeight="1" x14ac:dyDescent="0.25">
      <c r="B101" s="4"/>
      <c r="C101" s="4"/>
    </row>
    <row r="102" spans="2:3" ht="15.75" customHeight="1" x14ac:dyDescent="0.25">
      <c r="B102" s="4"/>
      <c r="C102" s="4"/>
    </row>
    <row r="103" spans="2:3" ht="15.75" customHeight="1" x14ac:dyDescent="0.25">
      <c r="B103" s="4"/>
      <c r="C103" s="4"/>
    </row>
    <row r="104" spans="2:3" ht="15.75" customHeight="1" x14ac:dyDescent="0.25">
      <c r="B104" s="4"/>
      <c r="C104" s="4"/>
    </row>
    <row r="105" spans="2:3" ht="15.75" customHeight="1" x14ac:dyDescent="0.25"/>
    <row r="106" spans="2:3" ht="15.75" customHeight="1" x14ac:dyDescent="0.25"/>
    <row r="107" spans="2:3" ht="15.75" customHeight="1" x14ac:dyDescent="0.25"/>
    <row r="108" spans="2:3" ht="15.75" customHeight="1" x14ac:dyDescent="0.25"/>
    <row r="109" spans="2:3" ht="15.75" customHeight="1" x14ac:dyDescent="0.25"/>
    <row r="110" spans="2:3" ht="15.75" customHeight="1" x14ac:dyDescent="0.25"/>
    <row r="111" spans="2:3" ht="15.75" customHeight="1" x14ac:dyDescent="0.25"/>
    <row r="112" spans="2:3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</sheetData>
  <sheetProtection selectLockedCells="1"/>
  <protectedRanges>
    <protectedRange sqref="C26" name="Tartomány4"/>
    <protectedRange sqref="C37" name="Tartomány4_1"/>
  </protectedRanges>
  <mergeCells count="37">
    <mergeCell ref="A1:W1"/>
    <mergeCell ref="A2:W2"/>
    <mergeCell ref="A3:W3"/>
    <mergeCell ref="A4:W4"/>
    <mergeCell ref="A5:A8"/>
    <mergeCell ref="B5:B8"/>
    <mergeCell ref="C5:C8"/>
    <mergeCell ref="D5:W5"/>
    <mergeCell ref="F7:F8"/>
    <mergeCell ref="G7:G8"/>
    <mergeCell ref="S7:S8"/>
    <mergeCell ref="J7:J8"/>
    <mergeCell ref="K7:K8"/>
    <mergeCell ref="N7:N8"/>
    <mergeCell ref="O7:O8"/>
    <mergeCell ref="R7:R8"/>
    <mergeCell ref="D6:G6"/>
    <mergeCell ref="H6:K6"/>
    <mergeCell ref="L6:O6"/>
    <mergeCell ref="P6:S6"/>
    <mergeCell ref="T6:W6"/>
    <mergeCell ref="AB5:AB8"/>
    <mergeCell ref="AC5:AC8"/>
    <mergeCell ref="A40:W40"/>
    <mergeCell ref="A41:W41"/>
    <mergeCell ref="A23:W23"/>
    <mergeCell ref="A25:W25"/>
    <mergeCell ref="A26:W26"/>
    <mergeCell ref="A38:W38"/>
    <mergeCell ref="X38:Z38"/>
    <mergeCell ref="A39:W39"/>
    <mergeCell ref="V7:V8"/>
    <mergeCell ref="W7:W8"/>
    <mergeCell ref="Z7:Z8"/>
    <mergeCell ref="AA7:AA8"/>
    <mergeCell ref="A21:W21"/>
    <mergeCell ref="X5:AA6"/>
  </mergeCells>
  <pageMargins left="0.23622047244094491" right="0.23622047244094491" top="0.55118110236220474" bottom="0.55118110236220474" header="0.31496062992125984" footer="0.31496062992125984"/>
  <pageSetup paperSize="8" orientation="landscape" r:id="rId1"/>
  <headerFooter alignWithMargins="0">
    <oddFooter>&amp;R&amp;Z&amp;F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Forenzikus gyermekvédelmi</vt:lpstr>
      <vt:lpstr>'Forenzikus gyermekvédelmi'!Nyomtatási_terület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Mikóczi Márta</dc:creator>
  <cp:lastModifiedBy>Mikóczi Márta</cp:lastModifiedBy>
  <cp:lastPrinted>2024-05-16T08:48:31Z</cp:lastPrinted>
  <dcterms:created xsi:type="dcterms:W3CDTF">2021-01-28T08:42:31Z</dcterms:created>
  <dcterms:modified xsi:type="dcterms:W3CDTF">2025-11-10T10:17:49Z</dcterms:modified>
</cp:coreProperties>
</file>